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2515" windowHeight="819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M81" i="17" l="1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K78" i="17"/>
  <c r="J78" i="17"/>
  <c r="J77" i="17" s="1"/>
  <c r="I78" i="17"/>
  <c r="H78" i="17"/>
  <c r="G78" i="17"/>
  <c r="F78" i="17"/>
  <c r="F77" i="17" s="1"/>
  <c r="E78" i="17"/>
  <c r="L77" i="17"/>
  <c r="K77" i="17"/>
  <c r="H77" i="17"/>
  <c r="G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K65" i="17"/>
  <c r="J65" i="17"/>
  <c r="J64" i="17" s="1"/>
  <c r="I65" i="17"/>
  <c r="H65" i="17"/>
  <c r="G65" i="17"/>
  <c r="F65" i="17"/>
  <c r="F64" i="17" s="1"/>
  <c r="E65" i="17"/>
  <c r="L64" i="17"/>
  <c r="K64" i="17"/>
  <c r="H64" i="17"/>
  <c r="G64" i="17"/>
  <c r="M59" i="17"/>
  <c r="L59" i="17"/>
  <c r="K59" i="17"/>
  <c r="J59" i="17"/>
  <c r="I59" i="17"/>
  <c r="H59" i="17"/>
  <c r="G59" i="17"/>
  <c r="F59" i="17"/>
  <c r="E59" i="17"/>
  <c r="M56" i="17"/>
  <c r="M52" i="17" s="1"/>
  <c r="M51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E51" i="17" s="1"/>
  <c r="M53" i="17"/>
  <c r="L53" i="17"/>
  <c r="K53" i="17"/>
  <c r="J53" i="17"/>
  <c r="J52" i="17" s="1"/>
  <c r="J51" i="17" s="1"/>
  <c r="I53" i="17"/>
  <c r="H53" i="17"/>
  <c r="G53" i="17"/>
  <c r="F53" i="17"/>
  <c r="F52" i="17" s="1"/>
  <c r="F51" i="17" s="1"/>
  <c r="E53" i="17"/>
  <c r="L52" i="17"/>
  <c r="K52" i="17"/>
  <c r="K51" i="17" s="1"/>
  <c r="H52" i="17"/>
  <c r="G52" i="17"/>
  <c r="G51" i="17" s="1"/>
  <c r="L51" i="17"/>
  <c r="H51" i="17"/>
  <c r="M47" i="17"/>
  <c r="M4" i="17" s="1"/>
  <c r="M92" i="17" s="1"/>
  <c r="L47" i="17"/>
  <c r="K47" i="17"/>
  <c r="J47" i="17"/>
  <c r="I47" i="17"/>
  <c r="I4" i="17" s="1"/>
  <c r="I92" i="17" s="1"/>
  <c r="H47" i="17"/>
  <c r="G47" i="17"/>
  <c r="F47" i="17"/>
  <c r="E47" i="17"/>
  <c r="E4" i="17" s="1"/>
  <c r="E92" i="17" s="1"/>
  <c r="M8" i="17"/>
  <c r="L8" i="17"/>
  <c r="K8" i="17"/>
  <c r="J8" i="17"/>
  <c r="J4" i="17" s="1"/>
  <c r="J92" i="17" s="1"/>
  <c r="I8" i="17"/>
  <c r="H8" i="17"/>
  <c r="G8" i="17"/>
  <c r="F8" i="17"/>
  <c r="F4" i="17" s="1"/>
  <c r="F92" i="17" s="1"/>
  <c r="E8" i="17"/>
  <c r="M5" i="17"/>
  <c r="L5" i="17"/>
  <c r="K5" i="17"/>
  <c r="K4" i="17" s="1"/>
  <c r="J5" i="17"/>
  <c r="I5" i="17"/>
  <c r="H5" i="17"/>
  <c r="G5" i="17"/>
  <c r="G4" i="17" s="1"/>
  <c r="G92" i="17" s="1"/>
  <c r="F5" i="17"/>
  <c r="E5" i="17"/>
  <c r="L4" i="17"/>
  <c r="L92" i="17" s="1"/>
  <c r="H4" i="17"/>
  <c r="H92" i="17" s="1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L78" i="16"/>
  <c r="K78" i="16"/>
  <c r="K77" i="16" s="1"/>
  <c r="J78" i="16"/>
  <c r="I78" i="16"/>
  <c r="H78" i="16"/>
  <c r="G78" i="16"/>
  <c r="G77" i="16" s="1"/>
  <c r="F78" i="16"/>
  <c r="E78" i="16"/>
  <c r="M77" i="16"/>
  <c r="L77" i="16"/>
  <c r="I77" i="16"/>
  <c r="H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L65" i="16"/>
  <c r="K65" i="16"/>
  <c r="K64" i="16" s="1"/>
  <c r="J65" i="16"/>
  <c r="I65" i="16"/>
  <c r="H65" i="16"/>
  <c r="G65" i="16"/>
  <c r="G64" i="16" s="1"/>
  <c r="F65" i="16"/>
  <c r="E65" i="16"/>
  <c r="M64" i="16"/>
  <c r="L64" i="16"/>
  <c r="I64" i="16"/>
  <c r="H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J51" i="16" s="1"/>
  <c r="I56" i="16"/>
  <c r="H56" i="16"/>
  <c r="G56" i="16"/>
  <c r="F56" i="16"/>
  <c r="F52" i="16" s="1"/>
  <c r="F51" i="16" s="1"/>
  <c r="E56" i="16"/>
  <c r="M53" i="16"/>
  <c r="L53" i="16"/>
  <c r="K53" i="16"/>
  <c r="K52" i="16" s="1"/>
  <c r="K51" i="16" s="1"/>
  <c r="J53" i="16"/>
  <c r="I53" i="16"/>
  <c r="H53" i="16"/>
  <c r="G53" i="16"/>
  <c r="G52" i="16" s="1"/>
  <c r="G51" i="16" s="1"/>
  <c r="F53" i="16"/>
  <c r="E53" i="16"/>
  <c r="M52" i="16"/>
  <c r="L52" i="16"/>
  <c r="L51" i="16" s="1"/>
  <c r="I52" i="16"/>
  <c r="H52" i="16"/>
  <c r="H51" i="16" s="1"/>
  <c r="E52" i="16"/>
  <c r="M51" i="16"/>
  <c r="I51" i="16"/>
  <c r="E51" i="16"/>
  <c r="M47" i="16"/>
  <c r="L47" i="16"/>
  <c r="K47" i="16"/>
  <c r="J47" i="16"/>
  <c r="J4" i="16" s="1"/>
  <c r="I47" i="16"/>
  <c r="H47" i="16"/>
  <c r="G47" i="16"/>
  <c r="F47" i="16"/>
  <c r="F4" i="16" s="1"/>
  <c r="E47" i="16"/>
  <c r="M8" i="16"/>
  <c r="L8" i="16"/>
  <c r="K8" i="16"/>
  <c r="K4" i="16" s="1"/>
  <c r="J8" i="16"/>
  <c r="I8" i="16"/>
  <c r="H8" i="16"/>
  <c r="G8" i="16"/>
  <c r="G4" i="16" s="1"/>
  <c r="F8" i="16"/>
  <c r="E8" i="16"/>
  <c r="M5" i="16"/>
  <c r="L5" i="16"/>
  <c r="L4" i="16" s="1"/>
  <c r="K5" i="16"/>
  <c r="J5" i="16"/>
  <c r="I5" i="16"/>
  <c r="H5" i="16"/>
  <c r="H4" i="16" s="1"/>
  <c r="H92" i="16" s="1"/>
  <c r="G5" i="16"/>
  <c r="F5" i="16"/>
  <c r="E5" i="16"/>
  <c r="M4" i="16"/>
  <c r="M92" i="16" s="1"/>
  <c r="I4" i="16"/>
  <c r="I92" i="16" s="1"/>
  <c r="E4" i="16"/>
  <c r="E92" i="16" s="1"/>
  <c r="M81" i="15"/>
  <c r="L81" i="15"/>
  <c r="K81" i="15"/>
  <c r="K77" i="15" s="1"/>
  <c r="J81" i="15"/>
  <c r="I81" i="15"/>
  <c r="H81" i="15"/>
  <c r="G81" i="15"/>
  <c r="G77" i="15" s="1"/>
  <c r="F81" i="15"/>
  <c r="E81" i="15"/>
  <c r="M78" i="15"/>
  <c r="L78" i="15"/>
  <c r="L77" i="15" s="1"/>
  <c r="K78" i="15"/>
  <c r="J78" i="15"/>
  <c r="I78" i="15"/>
  <c r="H78" i="15"/>
  <c r="H77" i="15" s="1"/>
  <c r="G78" i="15"/>
  <c r="F78" i="15"/>
  <c r="E78" i="15"/>
  <c r="M77" i="15"/>
  <c r="J77" i="15"/>
  <c r="I77" i="15"/>
  <c r="F77" i="15"/>
  <c r="E77" i="15"/>
  <c r="M73" i="15"/>
  <c r="L73" i="15"/>
  <c r="K73" i="15"/>
  <c r="J73" i="15"/>
  <c r="I73" i="15"/>
  <c r="H73" i="15"/>
  <c r="G73" i="15"/>
  <c r="F73" i="15"/>
  <c r="E73" i="15"/>
  <c r="M68" i="15"/>
  <c r="L68" i="15"/>
  <c r="K68" i="15"/>
  <c r="K64" i="15" s="1"/>
  <c r="J68" i="15"/>
  <c r="I68" i="15"/>
  <c r="H68" i="15"/>
  <c r="G68" i="15"/>
  <c r="G64" i="15" s="1"/>
  <c r="F68" i="15"/>
  <c r="E68" i="15"/>
  <c r="M65" i="15"/>
  <c r="L65" i="15"/>
  <c r="L64" i="15" s="1"/>
  <c r="K65" i="15"/>
  <c r="J65" i="15"/>
  <c r="I65" i="15"/>
  <c r="H65" i="15"/>
  <c r="H64" i="15" s="1"/>
  <c r="G65" i="15"/>
  <c r="F65" i="15"/>
  <c r="E65" i="15"/>
  <c r="M64" i="15"/>
  <c r="J64" i="15"/>
  <c r="I64" i="15"/>
  <c r="F64" i="15"/>
  <c r="E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J56" i="15"/>
  <c r="I56" i="15"/>
  <c r="H56" i="15"/>
  <c r="G56" i="15"/>
  <c r="F56" i="15"/>
  <c r="E56" i="15"/>
  <c r="M53" i="15"/>
  <c r="L53" i="15"/>
  <c r="L52" i="15" s="1"/>
  <c r="L51" i="15" s="1"/>
  <c r="K53" i="15"/>
  <c r="K52" i="15" s="1"/>
  <c r="J53" i="15"/>
  <c r="I53" i="15"/>
  <c r="H53" i="15"/>
  <c r="H52" i="15" s="1"/>
  <c r="H51" i="15" s="1"/>
  <c r="G53" i="15"/>
  <c r="G52" i="15" s="1"/>
  <c r="F53" i="15"/>
  <c r="E53" i="15"/>
  <c r="M52" i="15"/>
  <c r="M51" i="15" s="1"/>
  <c r="J52" i="15"/>
  <c r="I52" i="15"/>
  <c r="I51" i="15" s="1"/>
  <c r="F52" i="15"/>
  <c r="E52" i="15"/>
  <c r="E51" i="15" s="1"/>
  <c r="J51" i="15"/>
  <c r="F51" i="15"/>
  <c r="M47" i="15"/>
  <c r="L47" i="15"/>
  <c r="K47" i="15"/>
  <c r="K4" i="15" s="1"/>
  <c r="J47" i="15"/>
  <c r="I47" i="15"/>
  <c r="H47" i="15"/>
  <c r="G47" i="15"/>
  <c r="G4" i="15" s="1"/>
  <c r="F47" i="15"/>
  <c r="E47" i="15"/>
  <c r="M8" i="15"/>
  <c r="L8" i="15"/>
  <c r="L4" i="15" s="1"/>
  <c r="K8" i="15"/>
  <c r="J8" i="15"/>
  <c r="I8" i="15"/>
  <c r="H8" i="15"/>
  <c r="H4" i="15" s="1"/>
  <c r="G8" i="15"/>
  <c r="F8" i="15"/>
  <c r="E8" i="15"/>
  <c r="M5" i="15"/>
  <c r="M4" i="15" s="1"/>
  <c r="L5" i="15"/>
  <c r="K5" i="15"/>
  <c r="J5" i="15"/>
  <c r="I5" i="15"/>
  <c r="I4" i="15" s="1"/>
  <c r="I92" i="15" s="1"/>
  <c r="H5" i="15"/>
  <c r="G5" i="15"/>
  <c r="F5" i="15"/>
  <c r="E5" i="15"/>
  <c r="E4" i="15" s="1"/>
  <c r="J4" i="15"/>
  <c r="J92" i="15" s="1"/>
  <c r="F4" i="15"/>
  <c r="F92" i="15" s="1"/>
  <c r="M81" i="14"/>
  <c r="L81" i="14"/>
  <c r="L77" i="14" s="1"/>
  <c r="K81" i="14"/>
  <c r="J81" i="14"/>
  <c r="I81" i="14"/>
  <c r="H81" i="14"/>
  <c r="H77" i="14" s="1"/>
  <c r="G81" i="14"/>
  <c r="F81" i="14"/>
  <c r="E81" i="14"/>
  <c r="M78" i="14"/>
  <c r="M77" i="14" s="1"/>
  <c r="L78" i="14"/>
  <c r="K78" i="14"/>
  <c r="J78" i="14"/>
  <c r="I78" i="14"/>
  <c r="I77" i="14" s="1"/>
  <c r="H78" i="14"/>
  <c r="G78" i="14"/>
  <c r="F78" i="14"/>
  <c r="E78" i="14"/>
  <c r="E77" i="14" s="1"/>
  <c r="K77" i="14"/>
  <c r="J77" i="14"/>
  <c r="G77" i="14"/>
  <c r="F77" i="14"/>
  <c r="M73" i="14"/>
  <c r="L73" i="14"/>
  <c r="K73" i="14"/>
  <c r="J73" i="14"/>
  <c r="I73" i="14"/>
  <c r="H73" i="14"/>
  <c r="G73" i="14"/>
  <c r="F73" i="14"/>
  <c r="E73" i="14"/>
  <c r="M68" i="14"/>
  <c r="L68" i="14"/>
  <c r="L64" i="14" s="1"/>
  <c r="K68" i="14"/>
  <c r="J68" i="14"/>
  <c r="I68" i="14"/>
  <c r="H68" i="14"/>
  <c r="H64" i="14" s="1"/>
  <c r="G68" i="14"/>
  <c r="F68" i="14"/>
  <c r="E68" i="14"/>
  <c r="M65" i="14"/>
  <c r="M64" i="14" s="1"/>
  <c r="L65" i="14"/>
  <c r="K65" i="14"/>
  <c r="J65" i="14"/>
  <c r="I65" i="14"/>
  <c r="I64" i="14" s="1"/>
  <c r="H65" i="14"/>
  <c r="G65" i="14"/>
  <c r="F65" i="14"/>
  <c r="E65" i="14"/>
  <c r="E64" i="14" s="1"/>
  <c r="K64" i="14"/>
  <c r="J64" i="14"/>
  <c r="G64" i="14"/>
  <c r="F64" i="14"/>
  <c r="M59" i="14"/>
  <c r="L59" i="14"/>
  <c r="K59" i="14"/>
  <c r="J59" i="14"/>
  <c r="I59" i="14"/>
  <c r="H59" i="14"/>
  <c r="G59" i="14"/>
  <c r="F59" i="14"/>
  <c r="E59" i="14"/>
  <c r="M56" i="14"/>
  <c r="L56" i="14"/>
  <c r="L52" i="14" s="1"/>
  <c r="K56" i="14"/>
  <c r="J56" i="14"/>
  <c r="I56" i="14"/>
  <c r="H56" i="14"/>
  <c r="H52" i="14" s="1"/>
  <c r="G56" i="14"/>
  <c r="F56" i="14"/>
  <c r="E56" i="14"/>
  <c r="M53" i="14"/>
  <c r="M52" i="14" s="1"/>
  <c r="L53" i="14"/>
  <c r="K53" i="14"/>
  <c r="J53" i="14"/>
  <c r="I53" i="14"/>
  <c r="I52" i="14" s="1"/>
  <c r="H53" i="14"/>
  <c r="G53" i="14"/>
  <c r="F53" i="14"/>
  <c r="E53" i="14"/>
  <c r="E52" i="14" s="1"/>
  <c r="K52" i="14"/>
  <c r="J52" i="14"/>
  <c r="J51" i="14" s="1"/>
  <c r="G52" i="14"/>
  <c r="F52" i="14"/>
  <c r="F51" i="14" s="1"/>
  <c r="K51" i="14"/>
  <c r="G51" i="14"/>
  <c r="M47" i="14"/>
  <c r="L47" i="14"/>
  <c r="L4" i="14" s="1"/>
  <c r="K47" i="14"/>
  <c r="J47" i="14"/>
  <c r="I47" i="14"/>
  <c r="H47" i="14"/>
  <c r="H4" i="14" s="1"/>
  <c r="G47" i="14"/>
  <c r="F47" i="14"/>
  <c r="E47" i="14"/>
  <c r="M8" i="14"/>
  <c r="M4" i="14" s="1"/>
  <c r="L8" i="14"/>
  <c r="K8" i="14"/>
  <c r="J8" i="14"/>
  <c r="I8" i="14"/>
  <c r="I4" i="14" s="1"/>
  <c r="H8" i="14"/>
  <c r="G8" i="14"/>
  <c r="F8" i="14"/>
  <c r="E8" i="14"/>
  <c r="E4" i="14" s="1"/>
  <c r="M5" i="14"/>
  <c r="L5" i="14"/>
  <c r="K5" i="14"/>
  <c r="J5" i="14"/>
  <c r="J4" i="14" s="1"/>
  <c r="I5" i="14"/>
  <c r="H5" i="14"/>
  <c r="G5" i="14"/>
  <c r="F5" i="14"/>
  <c r="F4" i="14" s="1"/>
  <c r="F92" i="14" s="1"/>
  <c r="E5" i="14"/>
  <c r="K4" i="14"/>
  <c r="K92" i="14" s="1"/>
  <c r="G4" i="14"/>
  <c r="G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L9" i="13" s="1"/>
  <c r="L40" i="13" s="1"/>
  <c r="K10" i="13"/>
  <c r="J10" i="13"/>
  <c r="I10" i="13"/>
  <c r="H10" i="13"/>
  <c r="H9" i="13" s="1"/>
  <c r="H40" i="13" s="1"/>
  <c r="G10" i="13"/>
  <c r="F10" i="13"/>
  <c r="E10" i="13"/>
  <c r="M9" i="13"/>
  <c r="K9" i="13"/>
  <c r="J9" i="13"/>
  <c r="I9" i="13"/>
  <c r="G9" i="13"/>
  <c r="F9" i="13"/>
  <c r="E9" i="13"/>
  <c r="M4" i="13"/>
  <c r="M40" i="13" s="1"/>
  <c r="L4" i="13"/>
  <c r="K4" i="13"/>
  <c r="K40" i="13" s="1"/>
  <c r="J4" i="13"/>
  <c r="J40" i="13" s="1"/>
  <c r="I4" i="13"/>
  <c r="I40" i="13" s="1"/>
  <c r="H4" i="13"/>
  <c r="G4" i="13"/>
  <c r="G40" i="13" s="1"/>
  <c r="F4" i="13"/>
  <c r="F40" i="13" s="1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H26" i="11" s="1"/>
  <c r="G4" i="11"/>
  <c r="F4" i="11"/>
  <c r="F26" i="11" s="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H26" i="9" s="1"/>
  <c r="G4" i="9"/>
  <c r="G26" i="9" s="1"/>
  <c r="F4" i="9"/>
  <c r="F26" i="9" s="1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E92" i="15" l="1"/>
  <c r="M92" i="15"/>
  <c r="H92" i="15"/>
  <c r="L92" i="15"/>
  <c r="G51" i="15"/>
  <c r="G92" i="15" s="1"/>
  <c r="K51" i="15"/>
  <c r="K92" i="15" s="1"/>
  <c r="K92" i="17"/>
  <c r="J92" i="14"/>
  <c r="I92" i="14"/>
  <c r="E51" i="14"/>
  <c r="E92" i="14" s="1"/>
  <c r="I51" i="14"/>
  <c r="M51" i="14"/>
  <c r="M92" i="14" s="1"/>
  <c r="H51" i="14"/>
  <c r="H92" i="14" s="1"/>
  <c r="L51" i="14"/>
  <c r="L92" i="14" s="1"/>
  <c r="L92" i="16"/>
  <c r="G92" i="16"/>
  <c r="K92" i="16"/>
  <c r="F92" i="16"/>
  <c r="J92" i="16"/>
</calcChain>
</file>

<file path=xl/sharedStrings.xml><?xml version="1.0" encoding="utf-8"?>
<sst xmlns="http://schemas.openxmlformats.org/spreadsheetml/2006/main" count="6489" uniqueCount="172">
  <si>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</si>
  <si>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</si>
  <si>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</si>
  <si>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</si>
  <si>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</si>
  <si>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</si>
  <si>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</si>
  <si>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</si>
  <si>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</si>
  <si>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</si>
  <si>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</si>
  <si>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</si>
  <si>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</si>
  <si>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</si>
  <si>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</si>
  <si>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</si>
  <si>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</si>
  <si>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</si>
  <si>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</si>
  <si>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</si>
  <si>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</si>
  <si>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</si>
  <si>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</si>
  <si>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</si>
  <si>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</si>
  <si>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</si>
  <si>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</si>
  <si>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</si>
  <si>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</si>
  <si>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</si>
  <si>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</si>
  <si>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</si>
  <si>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</si>
  <si>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</si>
  <si>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</si>
  <si>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</si>
  <si>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</si>
  <si>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</si>
  <si>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</si>
  <si>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</si>
  <si>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</si>
  <si>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</si>
  <si>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</si>
  <si>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</si>
  <si>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</si>
  <si>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</si>
  <si>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</si>
  <si>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</si>
  <si>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</si>
  <si>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</si>
  <si>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</si>
  <si>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</si>
  <si>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</si>
  <si>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</si>
  <si>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</si>
  <si>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</si>
  <si>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</si>
  <si>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</si>
  <si>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</si>
  <si>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</si>
  <si>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</si>
  <si>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</si>
  <si>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</si>
  <si>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</si>
  <si>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</si>
  <si>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</si>
  <si>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</si>
  <si>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</si>
  <si>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</si>
  <si>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</si>
  <si>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</si>
  <si>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</si>
  <si>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</si>
  <si>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</si>
  <si>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</si>
  <si>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</si>
  <si>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</si>
  <si>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</si>
  <si>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</si>
  <si>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</si>
  <si>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</si>
  <si>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</si>
  <si>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</si>
  <si>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</si>
  <si>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</si>
  <si>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</si>
  <si>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</si>
  <si>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</si>
  <si>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</si>
  <si>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</si>
  <si>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</si>
  <si>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</si>
  <si>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</si>
  <si>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</si>
  <si>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</si>
  <si>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</si>
  <si>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</si>
  <si>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</si>
  <si>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</si>
  <si>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</si>
  <si>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</si>
  <si>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</si>
  <si>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</si>
  <si>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</si>
  <si>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</si>
  <si>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</si>
  <si>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</si>
  <si>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</si>
  <si>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</si>
  <si>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</si>
  <si>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</si>
  <si>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</si>
  <si>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</si>
  <si>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</si>
  <si>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</si>
  <si>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</si>
  <si>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</si>
  <si>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</si>
  <si>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</si>
  <si>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</si>
  <si>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</si>
  <si>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</si>
  <si>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</si>
  <si>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 xml:space="preserve">12. </t>
  </si>
  <si>
    <t xml:space="preserve">11. </t>
  </si>
  <si>
    <t xml:space="preserve">10. </t>
  </si>
  <si>
    <t xml:space="preserve">5. </t>
  </si>
  <si>
    <t xml:space="preserve">4. </t>
  </si>
  <si>
    <t>3. Policy And Governance</t>
  </si>
  <si>
    <t>2. Institutional Development</t>
  </si>
  <si>
    <t xml:space="preserve">15. </t>
  </si>
  <si>
    <t xml:space="preserve">14. </t>
  </si>
  <si>
    <t>1. Premier Support</t>
  </si>
  <si>
    <t>2. Executive Council Support</t>
  </si>
  <si>
    <t>3. Director-General</t>
  </si>
  <si>
    <t>4. Financial Management</t>
  </si>
  <si>
    <t>1. Strategic Human Resources</t>
  </si>
  <si>
    <t>2. Information Communication Technology (Ict)</t>
  </si>
  <si>
    <t>3. Legal Services</t>
  </si>
  <si>
    <t>4. Communication Services</t>
  </si>
  <si>
    <t>1. Special Programmes</t>
  </si>
  <si>
    <t>2. Intergovernmental Relations</t>
  </si>
  <si>
    <t>3. Provincial Policy Management</t>
  </si>
  <si>
    <t>4. Premier'S Priority Programmes</t>
  </si>
  <si>
    <t xml:space="preserve">5. Heritage  </t>
  </si>
  <si>
    <t>6. Provincial 2010 Co-Ordination</t>
  </si>
  <si>
    <t xml:space="preserve">8. </t>
  </si>
  <si>
    <t xml:space="preserve">7. </t>
  </si>
  <si>
    <t xml:space="preserve">9. </t>
  </si>
  <si>
    <t xml:space="preserve">6. </t>
  </si>
  <si>
    <t xml:space="preserve">13. </t>
  </si>
  <si>
    <t>Table 1.2 : Summary of departmental receipts collection</t>
  </si>
  <si>
    <t>Table B.1: Specification of receipts: Office Of The Premier</t>
  </si>
  <si>
    <t>Table B.2: Payments and estimates by economic classification: Office Of The Premier</t>
  </si>
  <si>
    <t>2010/11</t>
  </si>
  <si>
    <t>2011/12</t>
  </si>
  <si>
    <t>2012/13</t>
  </si>
  <si>
    <t>2013/14</t>
  </si>
  <si>
    <t>2014/15</t>
  </si>
  <si>
    <t>2016/17</t>
  </si>
  <si>
    <t>2015/16</t>
  </si>
  <si>
    <t>Table 1.6: Summary of payments and estimates by programme: Office Of The Premier</t>
  </si>
  <si>
    <t>Table 1.7: Summary of provincial payments and estimates by economic classification: Office Of The Premier</t>
  </si>
  <si>
    <t>Table 1.14: Summary of payments and estimates by sub-programme: Administration</t>
  </si>
  <si>
    <t>Table 1.15: Summary of payments and estimates by economic classification: Administration</t>
  </si>
  <si>
    <t>Table 1.17: Summary of payments and estimates by sub-programme: Institutional Development</t>
  </si>
  <si>
    <t>Table 1.18: Summary of payments and estimates by economic classification: Institutional Development</t>
  </si>
  <si>
    <t>Table 1.20: Summary of payments and estimates by sub-programme: Policy And Governance</t>
  </si>
  <si>
    <t>Table 1.21: Summary of payments and estimates by economic classification: Policy And Governance</t>
  </si>
  <si>
    <t>Table B.2A: Payments and estimates by economic classification: Administration</t>
  </si>
  <si>
    <t>Table B.2B: Payments and estimates by economic classification: Institutional Development</t>
  </si>
  <si>
    <t>Table B.2C: Payments and estimates by economic classification: Policy And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</si>
</sst>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351440</v>
      </c>
      <c r="D4" s="28">
        <f t="shared" ref="D4:K4" si="0">SUM(D5:D8)</f>
        <v>405857</v>
      </c>
      <c r="E4" s="28">
        <f t="shared" si="0"/>
        <v>447730</v>
      </c>
      <c r="F4" s="27">
        <f t="shared" si="0"/>
        <v>453682</v>
      </c>
      <c r="G4" s="28">
        <f t="shared" si="0"/>
        <v>453682</v>
      </c>
      <c r="H4" s="29">
        <f t="shared" si="0"/>
        <v>473628</v>
      </c>
      <c r="I4" s="28">
        <f t="shared" si="0"/>
        <v>572705</v>
      </c>
      <c r="J4" s="28">
        <f t="shared" si="0"/>
        <v>648227</v>
      </c>
      <c r="K4" s="28">
        <f t="shared" si="0"/>
        <v>732728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305583</v>
      </c>
      <c r="D5" s="28">
        <v>337435</v>
      </c>
      <c r="E5" s="28">
        <v>383056</v>
      </c>
      <c r="F5" s="27">
        <v>385479</v>
      </c>
      <c r="G5" s="28">
        <v>385479</v>
      </c>
      <c r="H5" s="29">
        <v>404531</v>
      </c>
      <c r="I5" s="28">
        <v>490803</v>
      </c>
      <c r="J5" s="28">
        <v>556890</v>
      </c>
      <c r="K5" s="29">
        <v>630869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45857</v>
      </c>
      <c r="D6" s="33">
        <v>68422</v>
      </c>
      <c r="E6" s="33">
        <v>64674</v>
      </c>
      <c r="F6" s="32">
        <v>68203</v>
      </c>
      <c r="G6" s="33">
        <v>68203</v>
      </c>
      <c r="H6" s="34">
        <v>69097</v>
      </c>
      <c r="I6" s="33">
        <v>81902</v>
      </c>
      <c r="J6" s="33">
        <v>91337</v>
      </c>
      <c r="K6" s="34">
        <v>101859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223</v>
      </c>
      <c r="D9" s="33">
        <v>68</v>
      </c>
      <c r="E9" s="33">
        <v>74</v>
      </c>
      <c r="F9" s="32">
        <v>72</v>
      </c>
      <c r="G9" s="33">
        <v>72</v>
      </c>
      <c r="H9" s="34">
        <v>103</v>
      </c>
      <c r="I9" s="33">
        <v>148</v>
      </c>
      <c r="J9" s="33">
        <v>219</v>
      </c>
      <c r="K9" s="33">
        <v>227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6</v>
      </c>
      <c r="D12" s="33">
        <v>0</v>
      </c>
      <c r="E12" s="33">
        <v>5</v>
      </c>
      <c r="F12" s="32">
        <v>0</v>
      </c>
      <c r="G12" s="33">
        <v>0</v>
      </c>
      <c r="H12" s="34">
        <v>4</v>
      </c>
      <c r="I12" s="33">
        <v>1</v>
      </c>
      <c r="J12" s="33">
        <v>1</v>
      </c>
      <c r="K12" s="33">
        <v>1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688</v>
      </c>
      <c r="E13" s="33">
        <v>180</v>
      </c>
      <c r="F13" s="32">
        <v>0</v>
      </c>
      <c r="G13" s="33">
        <v>0</v>
      </c>
      <c r="H13" s="34">
        <v>0</v>
      </c>
      <c r="I13" s="33">
        <v>300</v>
      </c>
      <c r="J13" s="33">
        <v>270</v>
      </c>
      <c r="K13" s="33">
        <v>135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943</v>
      </c>
      <c r="D14" s="36">
        <v>49</v>
      </c>
      <c r="E14" s="36">
        <v>564</v>
      </c>
      <c r="F14" s="35">
        <v>0</v>
      </c>
      <c r="G14" s="36">
        <v>0</v>
      </c>
      <c r="H14" s="37">
        <v>121</v>
      </c>
      <c r="I14" s="36">
        <v>30</v>
      </c>
      <c r="J14" s="36">
        <v>35</v>
      </c>
      <c r="K14" s="36">
        <v>40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352612</v>
      </c>
      <c r="D15" s="61">
        <f t="shared" ref="D15:K15" si="1">SUM(D5:D14)</f>
        <v>406662</v>
      </c>
      <c r="E15" s="61">
        <f t="shared" si="1"/>
        <v>448553</v>
      </c>
      <c r="F15" s="62">
        <f t="shared" si="1"/>
        <v>453754</v>
      </c>
      <c r="G15" s="61">
        <f t="shared" si="1"/>
        <v>453754</v>
      </c>
      <c r="H15" s="63">
        <f t="shared" si="1"/>
        <v>473856</v>
      </c>
      <c r="I15" s="61">
        <f t="shared" si="1"/>
        <v>573184</v>
      </c>
      <c r="J15" s="61">
        <f t="shared" si="1"/>
        <v>648752</v>
      </c>
      <c r="K15" s="61">
        <f t="shared" si="1"/>
        <v>733131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160</v>
      </c>
      <c r="M3" s="17" t="s">
        <v>159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351440</v>
      </c>
      <c r="F4" s="72">
        <f t="shared" ref="F4:M4" si="0">SUM(F5:F8)</f>
        <v>405857</v>
      </c>
      <c r="G4" s="72">
        <f t="shared" si="0"/>
        <v>447730</v>
      </c>
      <c r="H4" s="73">
        <f t="shared" si="0"/>
        <v>453682</v>
      </c>
      <c r="I4" s="72">
        <f t="shared" si="0"/>
        <v>453682</v>
      </c>
      <c r="J4" s="74">
        <f t="shared" si="0"/>
        <v>473628</v>
      </c>
      <c r="K4" s="72">
        <f t="shared" si="0"/>
        <v>572705</v>
      </c>
      <c r="L4" s="72">
        <f t="shared" si="0"/>
        <v>648227</v>
      </c>
      <c r="M4" s="72">
        <f t="shared" si="0"/>
        <v>732728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305583</v>
      </c>
      <c r="F5" s="79">
        <v>337435</v>
      </c>
      <c r="G5" s="79">
        <v>383056</v>
      </c>
      <c r="H5" s="80">
        <v>385479</v>
      </c>
      <c r="I5" s="79">
        <v>385479</v>
      </c>
      <c r="J5" s="81">
        <v>404531</v>
      </c>
      <c r="K5" s="79">
        <v>490803</v>
      </c>
      <c r="L5" s="79">
        <v>556890</v>
      </c>
      <c r="M5" s="79">
        <v>630869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45857</v>
      </c>
      <c r="F6" s="86">
        <v>68422</v>
      </c>
      <c r="G6" s="86">
        <v>64674</v>
      </c>
      <c r="H6" s="87">
        <v>68203</v>
      </c>
      <c r="I6" s="86">
        <v>68203</v>
      </c>
      <c r="J6" s="88">
        <v>69097</v>
      </c>
      <c r="K6" s="86">
        <v>81902</v>
      </c>
      <c r="L6" s="86">
        <v>91337</v>
      </c>
      <c r="M6" s="86">
        <v>101859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223</v>
      </c>
      <c r="F9" s="72">
        <f t="shared" ref="F9:M9" si="1">F10+F19</f>
        <v>68</v>
      </c>
      <c r="G9" s="72">
        <f t="shared" si="1"/>
        <v>74</v>
      </c>
      <c r="H9" s="73">
        <f t="shared" si="1"/>
        <v>72</v>
      </c>
      <c r="I9" s="72">
        <f t="shared" si="1"/>
        <v>72</v>
      </c>
      <c r="J9" s="74">
        <f t="shared" si="1"/>
        <v>103</v>
      </c>
      <c r="K9" s="72">
        <f t="shared" si="1"/>
        <v>148</v>
      </c>
      <c r="L9" s="72">
        <f t="shared" si="1"/>
        <v>219</v>
      </c>
      <c r="M9" s="72">
        <f t="shared" si="1"/>
        <v>227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223</v>
      </c>
      <c r="F10" s="100">
        <f t="shared" ref="F10:M10" si="2">SUM(F11:F13)</f>
        <v>68</v>
      </c>
      <c r="G10" s="100">
        <f t="shared" si="2"/>
        <v>74</v>
      </c>
      <c r="H10" s="101">
        <f t="shared" si="2"/>
        <v>72</v>
      </c>
      <c r="I10" s="100">
        <f t="shared" si="2"/>
        <v>72</v>
      </c>
      <c r="J10" s="102">
        <f t="shared" si="2"/>
        <v>103</v>
      </c>
      <c r="K10" s="100">
        <f t="shared" si="2"/>
        <v>148</v>
      </c>
      <c r="L10" s="100">
        <f t="shared" si="2"/>
        <v>219</v>
      </c>
      <c r="M10" s="100">
        <f t="shared" si="2"/>
        <v>227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1</v>
      </c>
      <c r="G11" s="79">
        <v>0</v>
      </c>
      <c r="H11" s="80">
        <v>0</v>
      </c>
      <c r="I11" s="79">
        <v>0</v>
      </c>
      <c r="J11" s="81">
        <v>2</v>
      </c>
      <c r="K11" s="79">
        <v>37</v>
      </c>
      <c r="L11" s="79">
        <v>99</v>
      </c>
      <c r="M11" s="79">
        <v>99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223</v>
      </c>
      <c r="F13" s="86">
        <v>67</v>
      </c>
      <c r="G13" s="86">
        <v>74</v>
      </c>
      <c r="H13" s="87">
        <v>72</v>
      </c>
      <c r="I13" s="86">
        <v>72</v>
      </c>
      <c r="J13" s="88">
        <v>101</v>
      </c>
      <c r="K13" s="86">
        <v>111</v>
      </c>
      <c r="L13" s="86">
        <v>120</v>
      </c>
      <c r="M13" s="86">
        <v>128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19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147</v>
      </c>
      <c r="F16" s="86">
        <v>8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20</v>
      </c>
      <c r="F17" s="86">
        <v>59</v>
      </c>
      <c r="G17" s="86">
        <v>74</v>
      </c>
      <c r="H17" s="87">
        <v>72</v>
      </c>
      <c r="I17" s="86">
        <v>72</v>
      </c>
      <c r="J17" s="88">
        <v>72</v>
      </c>
      <c r="K17" s="86">
        <v>76</v>
      </c>
      <c r="L17" s="86">
        <v>80</v>
      </c>
      <c r="M17" s="88">
        <v>84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37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35</v>
      </c>
      <c r="L18" s="93">
        <v>40</v>
      </c>
      <c r="M18" s="95">
        <v>44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6</v>
      </c>
      <c r="F31" s="131">
        <f t="shared" ref="F31:M31" si="4">SUM(F32:F34)</f>
        <v>0</v>
      </c>
      <c r="G31" s="131">
        <f t="shared" si="4"/>
        <v>5</v>
      </c>
      <c r="H31" s="132">
        <f t="shared" si="4"/>
        <v>0</v>
      </c>
      <c r="I31" s="131">
        <f t="shared" si="4"/>
        <v>0</v>
      </c>
      <c r="J31" s="133">
        <f t="shared" si="4"/>
        <v>4</v>
      </c>
      <c r="K31" s="131">
        <f t="shared" si="4"/>
        <v>1</v>
      </c>
      <c r="L31" s="131">
        <f t="shared" si="4"/>
        <v>1</v>
      </c>
      <c r="M31" s="131">
        <f t="shared" si="4"/>
        <v>1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6</v>
      </c>
      <c r="F32" s="79">
        <v>0</v>
      </c>
      <c r="G32" s="79">
        <v>5</v>
      </c>
      <c r="H32" s="80">
        <v>0</v>
      </c>
      <c r="I32" s="79">
        <v>0</v>
      </c>
      <c r="J32" s="81">
        <v>4</v>
      </c>
      <c r="K32" s="79">
        <v>1</v>
      </c>
      <c r="L32" s="79">
        <v>1</v>
      </c>
      <c r="M32" s="79">
        <v>1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688</v>
      </c>
      <c r="G36" s="72">
        <f t="shared" si="5"/>
        <v>180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300</v>
      </c>
      <c r="L36" s="72">
        <f t="shared" si="5"/>
        <v>270</v>
      </c>
      <c r="M36" s="72">
        <f t="shared" si="5"/>
        <v>135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180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688</v>
      </c>
      <c r="G38" s="93">
        <v>0</v>
      </c>
      <c r="H38" s="94">
        <v>0</v>
      </c>
      <c r="I38" s="93">
        <v>0</v>
      </c>
      <c r="J38" s="95">
        <v>0</v>
      </c>
      <c r="K38" s="93">
        <v>300</v>
      </c>
      <c r="L38" s="93">
        <v>270</v>
      </c>
      <c r="M38" s="93">
        <v>135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943</v>
      </c>
      <c r="F39" s="72">
        <v>49</v>
      </c>
      <c r="G39" s="72">
        <v>564</v>
      </c>
      <c r="H39" s="73">
        <v>0</v>
      </c>
      <c r="I39" s="72">
        <v>0</v>
      </c>
      <c r="J39" s="74">
        <v>121</v>
      </c>
      <c r="K39" s="72">
        <v>30</v>
      </c>
      <c r="L39" s="72">
        <v>35</v>
      </c>
      <c r="M39" s="72">
        <v>40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352612</v>
      </c>
      <c r="F40" s="46">
        <f t="shared" ref="F40:M40" si="6">F4+F9+F21+F29+F31+F36+F39</f>
        <v>406662</v>
      </c>
      <c r="G40" s="46">
        <f t="shared" si="6"/>
        <v>448553</v>
      </c>
      <c r="H40" s="47">
        <f t="shared" si="6"/>
        <v>453754</v>
      </c>
      <c r="I40" s="46">
        <f t="shared" si="6"/>
        <v>453754</v>
      </c>
      <c r="J40" s="48">
        <f t="shared" si="6"/>
        <v>473856</v>
      </c>
      <c r="K40" s="46">
        <f t="shared" si="6"/>
        <v>573184</v>
      </c>
      <c r="L40" s="46">
        <f t="shared" si="6"/>
        <v>648752</v>
      </c>
      <c r="M40" s="46">
        <f t="shared" si="6"/>
        <v>733131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153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160</v>
      </c>
      <c r="M3" s="17" t="s">
        <v>159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374345</v>
      </c>
      <c r="F4" s="72">
        <f t="shared" ref="F4:M4" si="0">F5+F8+F47</f>
        <v>412292</v>
      </c>
      <c r="G4" s="72">
        <f t="shared" si="0"/>
        <v>539654</v>
      </c>
      <c r="H4" s="73">
        <f t="shared" si="0"/>
        <v>539712</v>
      </c>
      <c r="I4" s="72">
        <f t="shared" si="0"/>
        <v>655033</v>
      </c>
      <c r="J4" s="74">
        <f t="shared" si="0"/>
        <v>655033</v>
      </c>
      <c r="K4" s="72">
        <f t="shared" si="0"/>
        <v>623229</v>
      </c>
      <c r="L4" s="72">
        <f t="shared" si="0"/>
        <v>605316</v>
      </c>
      <c r="M4" s="72">
        <f t="shared" si="0"/>
        <v>632178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112663</v>
      </c>
      <c r="F5" s="100">
        <f t="shared" ref="F5:M5" si="1">SUM(F6:F7)</f>
        <v>155307</v>
      </c>
      <c r="G5" s="100">
        <f t="shared" si="1"/>
        <v>214117</v>
      </c>
      <c r="H5" s="101">
        <f t="shared" si="1"/>
        <v>207417</v>
      </c>
      <c r="I5" s="100">
        <f t="shared" si="1"/>
        <v>220417</v>
      </c>
      <c r="J5" s="102">
        <f t="shared" si="1"/>
        <v>220417</v>
      </c>
      <c r="K5" s="100">
        <f t="shared" si="1"/>
        <v>243907</v>
      </c>
      <c r="L5" s="100">
        <f t="shared" si="1"/>
        <v>251963</v>
      </c>
      <c r="M5" s="100">
        <f t="shared" si="1"/>
        <v>261163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99769</v>
      </c>
      <c r="F6" s="79">
        <v>141131</v>
      </c>
      <c r="G6" s="79">
        <v>198212</v>
      </c>
      <c r="H6" s="80">
        <v>190789</v>
      </c>
      <c r="I6" s="79">
        <v>203889</v>
      </c>
      <c r="J6" s="81">
        <v>203889</v>
      </c>
      <c r="K6" s="79">
        <v>224706</v>
      </c>
      <c r="L6" s="79">
        <v>231444</v>
      </c>
      <c r="M6" s="79">
        <v>242120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12894</v>
      </c>
      <c r="F7" s="93">
        <v>14176</v>
      </c>
      <c r="G7" s="93">
        <v>15905</v>
      </c>
      <c r="H7" s="94">
        <v>16628</v>
      </c>
      <c r="I7" s="93">
        <v>16528</v>
      </c>
      <c r="J7" s="95">
        <v>16528</v>
      </c>
      <c r="K7" s="93">
        <v>19201</v>
      </c>
      <c r="L7" s="93">
        <v>20519</v>
      </c>
      <c r="M7" s="93">
        <v>19043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261682</v>
      </c>
      <c r="F8" s="100">
        <f t="shared" ref="F8:M8" si="2">SUM(F9:F46)</f>
        <v>256985</v>
      </c>
      <c r="G8" s="100">
        <f t="shared" si="2"/>
        <v>325537</v>
      </c>
      <c r="H8" s="101">
        <f t="shared" si="2"/>
        <v>332295</v>
      </c>
      <c r="I8" s="100">
        <f t="shared" si="2"/>
        <v>434616</v>
      </c>
      <c r="J8" s="102">
        <f t="shared" si="2"/>
        <v>434616</v>
      </c>
      <c r="K8" s="100">
        <f t="shared" si="2"/>
        <v>379322</v>
      </c>
      <c r="L8" s="100">
        <f t="shared" si="2"/>
        <v>353353</v>
      </c>
      <c r="M8" s="100">
        <f t="shared" si="2"/>
        <v>371015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2039</v>
      </c>
      <c r="F9" s="79">
        <v>1664</v>
      </c>
      <c r="G9" s="79">
        <v>2041</v>
      </c>
      <c r="H9" s="80">
        <v>1669</v>
      </c>
      <c r="I9" s="79">
        <v>2053</v>
      </c>
      <c r="J9" s="81">
        <v>2053</v>
      </c>
      <c r="K9" s="79">
        <v>2849</v>
      </c>
      <c r="L9" s="79">
        <v>3130</v>
      </c>
      <c r="M9" s="79">
        <v>3313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17365</v>
      </c>
      <c r="F10" s="86">
        <v>20889</v>
      </c>
      <c r="G10" s="86">
        <v>17945</v>
      </c>
      <c r="H10" s="87">
        <v>13331</v>
      </c>
      <c r="I10" s="86">
        <v>39789</v>
      </c>
      <c r="J10" s="88">
        <v>39789</v>
      </c>
      <c r="K10" s="86">
        <v>32416</v>
      </c>
      <c r="L10" s="86">
        <v>34541</v>
      </c>
      <c r="M10" s="86">
        <v>36301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1051</v>
      </c>
      <c r="F11" s="86">
        <v>955</v>
      </c>
      <c r="G11" s="86">
        <v>782</v>
      </c>
      <c r="H11" s="87">
        <v>12333</v>
      </c>
      <c r="I11" s="86">
        <v>2783</v>
      </c>
      <c r="J11" s="88">
        <v>2783</v>
      </c>
      <c r="K11" s="86">
        <v>16928</v>
      </c>
      <c r="L11" s="86">
        <v>18108</v>
      </c>
      <c r="M11" s="86">
        <v>19101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2842</v>
      </c>
      <c r="F12" s="86">
        <v>2668</v>
      </c>
      <c r="G12" s="86">
        <v>2969</v>
      </c>
      <c r="H12" s="87">
        <v>3000</v>
      </c>
      <c r="I12" s="86">
        <v>3100</v>
      </c>
      <c r="J12" s="88">
        <v>3100</v>
      </c>
      <c r="K12" s="86">
        <v>2300</v>
      </c>
      <c r="L12" s="86">
        <v>2250</v>
      </c>
      <c r="M12" s="86">
        <v>2369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390</v>
      </c>
      <c r="F13" s="86">
        <v>287</v>
      </c>
      <c r="G13" s="86">
        <v>127</v>
      </c>
      <c r="H13" s="87">
        <v>290</v>
      </c>
      <c r="I13" s="86">
        <v>480</v>
      </c>
      <c r="J13" s="88">
        <v>480</v>
      </c>
      <c r="K13" s="86">
        <v>680</v>
      </c>
      <c r="L13" s="86">
        <v>835</v>
      </c>
      <c r="M13" s="86">
        <v>880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15783</v>
      </c>
      <c r="F14" s="86">
        <v>7604</v>
      </c>
      <c r="G14" s="86">
        <v>6818</v>
      </c>
      <c r="H14" s="87">
        <v>6721</v>
      </c>
      <c r="I14" s="86">
        <v>13123</v>
      </c>
      <c r="J14" s="88">
        <v>13123</v>
      </c>
      <c r="K14" s="86">
        <v>16663</v>
      </c>
      <c r="L14" s="86">
        <v>15601</v>
      </c>
      <c r="M14" s="86">
        <v>17835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19337</v>
      </c>
      <c r="F15" s="86">
        <v>8389</v>
      </c>
      <c r="G15" s="86">
        <v>9545</v>
      </c>
      <c r="H15" s="87">
        <v>16224</v>
      </c>
      <c r="I15" s="86">
        <v>12391</v>
      </c>
      <c r="J15" s="88">
        <v>12391</v>
      </c>
      <c r="K15" s="86">
        <v>11735</v>
      </c>
      <c r="L15" s="86">
        <v>11998</v>
      </c>
      <c r="M15" s="86">
        <v>12693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19617</v>
      </c>
      <c r="F16" s="86">
        <v>24797</v>
      </c>
      <c r="G16" s="86">
        <v>36717</v>
      </c>
      <c r="H16" s="87">
        <v>52058</v>
      </c>
      <c r="I16" s="86">
        <v>52497</v>
      </c>
      <c r="J16" s="88">
        <v>52497</v>
      </c>
      <c r="K16" s="86">
        <v>52565</v>
      </c>
      <c r="L16" s="86">
        <v>56244</v>
      </c>
      <c r="M16" s="86">
        <v>60645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9736</v>
      </c>
      <c r="F17" s="86">
        <v>25551</v>
      </c>
      <c r="G17" s="86">
        <v>74121</v>
      </c>
      <c r="H17" s="87">
        <v>66800</v>
      </c>
      <c r="I17" s="86">
        <v>72325</v>
      </c>
      <c r="J17" s="88">
        <v>72325</v>
      </c>
      <c r="K17" s="86">
        <v>77750</v>
      </c>
      <c r="L17" s="86">
        <v>53357</v>
      </c>
      <c r="M17" s="86">
        <v>54627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4700</v>
      </c>
      <c r="I18" s="86">
        <v>4700</v>
      </c>
      <c r="J18" s="88">
        <v>4700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983</v>
      </c>
      <c r="F21" s="86">
        <v>358</v>
      </c>
      <c r="G21" s="86">
        <v>74</v>
      </c>
      <c r="H21" s="87">
        <v>1771</v>
      </c>
      <c r="I21" s="86">
        <v>1342</v>
      </c>
      <c r="J21" s="88">
        <v>1342</v>
      </c>
      <c r="K21" s="86">
        <v>461</v>
      </c>
      <c r="L21" s="86">
        <v>386</v>
      </c>
      <c r="M21" s="86">
        <v>459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84816</v>
      </c>
      <c r="F22" s="86">
        <v>35548</v>
      </c>
      <c r="G22" s="86">
        <v>24776</v>
      </c>
      <c r="H22" s="87">
        <v>26502</v>
      </c>
      <c r="I22" s="86">
        <v>90964</v>
      </c>
      <c r="J22" s="88">
        <v>90964</v>
      </c>
      <c r="K22" s="86">
        <v>59732</v>
      </c>
      <c r="L22" s="86">
        <v>46910</v>
      </c>
      <c r="M22" s="86">
        <v>46139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199</v>
      </c>
      <c r="F23" s="86">
        <v>21375</v>
      </c>
      <c r="G23" s="86">
        <v>17491</v>
      </c>
      <c r="H23" s="87">
        <v>11506</v>
      </c>
      <c r="I23" s="86">
        <v>9535</v>
      </c>
      <c r="J23" s="88">
        <v>9535</v>
      </c>
      <c r="K23" s="86">
        <v>7210</v>
      </c>
      <c r="L23" s="86">
        <v>2080</v>
      </c>
      <c r="M23" s="86">
        <v>3243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304</v>
      </c>
      <c r="I24" s="86">
        <v>304</v>
      </c>
      <c r="J24" s="88">
        <v>304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</v>
      </c>
      <c r="F25" s="86">
        <v>2286</v>
      </c>
      <c r="G25" s="86">
        <v>2965</v>
      </c>
      <c r="H25" s="87">
        <v>0</v>
      </c>
      <c r="I25" s="86">
        <v>2856</v>
      </c>
      <c r="J25" s="88">
        <v>2856</v>
      </c>
      <c r="K25" s="86">
        <v>3165</v>
      </c>
      <c r="L25" s="86">
        <v>3337</v>
      </c>
      <c r="M25" s="86">
        <v>3512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52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920</v>
      </c>
      <c r="F29" s="86">
        <v>1230</v>
      </c>
      <c r="G29" s="86">
        <v>1294</v>
      </c>
      <c r="H29" s="87">
        <v>1765</v>
      </c>
      <c r="I29" s="86">
        <v>1765</v>
      </c>
      <c r="J29" s="88">
        <v>1765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23</v>
      </c>
      <c r="F30" s="86">
        <v>7</v>
      </c>
      <c r="G30" s="86">
        <v>11</v>
      </c>
      <c r="H30" s="87">
        <v>144</v>
      </c>
      <c r="I30" s="86">
        <v>144</v>
      </c>
      <c r="J30" s="88">
        <v>144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197</v>
      </c>
      <c r="F32" s="86">
        <v>234</v>
      </c>
      <c r="G32" s="86">
        <v>69</v>
      </c>
      <c r="H32" s="87">
        <v>1954</v>
      </c>
      <c r="I32" s="86">
        <v>1954</v>
      </c>
      <c r="J32" s="88">
        <v>1954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5</v>
      </c>
      <c r="F33" s="86">
        <v>35</v>
      </c>
      <c r="G33" s="86">
        <v>13</v>
      </c>
      <c r="H33" s="87">
        <v>259</v>
      </c>
      <c r="I33" s="86">
        <v>259</v>
      </c>
      <c r="J33" s="88">
        <v>259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55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256</v>
      </c>
      <c r="F37" s="86">
        <v>1962</v>
      </c>
      <c r="G37" s="86">
        <v>356</v>
      </c>
      <c r="H37" s="87">
        <v>736</v>
      </c>
      <c r="I37" s="86">
        <v>1734</v>
      </c>
      <c r="J37" s="88">
        <v>1734</v>
      </c>
      <c r="K37" s="86">
        <v>2775</v>
      </c>
      <c r="L37" s="86">
        <v>2604</v>
      </c>
      <c r="M37" s="86">
        <v>2663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6638</v>
      </c>
      <c r="F38" s="86">
        <v>7934</v>
      </c>
      <c r="G38" s="86">
        <v>8200</v>
      </c>
      <c r="H38" s="87">
        <v>16742</v>
      </c>
      <c r="I38" s="86">
        <v>9269</v>
      </c>
      <c r="J38" s="88">
        <v>9269</v>
      </c>
      <c r="K38" s="86">
        <v>6369</v>
      </c>
      <c r="L38" s="86">
        <v>7328</v>
      </c>
      <c r="M38" s="86">
        <v>7962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13612</v>
      </c>
      <c r="F39" s="86">
        <v>13804</v>
      </c>
      <c r="G39" s="86">
        <v>11432</v>
      </c>
      <c r="H39" s="87">
        <v>9609</v>
      </c>
      <c r="I39" s="86">
        <v>10559</v>
      </c>
      <c r="J39" s="88">
        <v>10559</v>
      </c>
      <c r="K39" s="86">
        <v>10852</v>
      </c>
      <c r="L39" s="86">
        <v>14618</v>
      </c>
      <c r="M39" s="86">
        <v>15324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10448</v>
      </c>
      <c r="F40" s="86">
        <v>11443</v>
      </c>
      <c r="G40" s="86">
        <v>15454</v>
      </c>
      <c r="H40" s="87">
        <v>21030</v>
      </c>
      <c r="I40" s="86">
        <v>11356</v>
      </c>
      <c r="J40" s="88">
        <v>11356</v>
      </c>
      <c r="K40" s="86">
        <v>11143</v>
      </c>
      <c r="L40" s="86">
        <v>12025</v>
      </c>
      <c r="M40" s="86">
        <v>12662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6868</v>
      </c>
      <c r="F41" s="86">
        <v>8923</v>
      </c>
      <c r="G41" s="86">
        <v>7188</v>
      </c>
      <c r="H41" s="87">
        <v>10151</v>
      </c>
      <c r="I41" s="86">
        <v>16071</v>
      </c>
      <c r="J41" s="88">
        <v>16071</v>
      </c>
      <c r="K41" s="86">
        <v>9275</v>
      </c>
      <c r="L41" s="86">
        <v>9695</v>
      </c>
      <c r="M41" s="86">
        <v>10103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26338</v>
      </c>
      <c r="F42" s="86">
        <v>33426</v>
      </c>
      <c r="G42" s="86">
        <v>28953</v>
      </c>
      <c r="H42" s="87">
        <v>38046</v>
      </c>
      <c r="I42" s="86">
        <v>37819</v>
      </c>
      <c r="J42" s="88">
        <v>37819</v>
      </c>
      <c r="K42" s="86">
        <v>38820</v>
      </c>
      <c r="L42" s="86">
        <v>41866</v>
      </c>
      <c r="M42" s="86">
        <v>43920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6031</v>
      </c>
      <c r="F43" s="86">
        <v>909</v>
      </c>
      <c r="G43" s="86">
        <v>28548</v>
      </c>
      <c r="H43" s="87">
        <v>3135</v>
      </c>
      <c r="I43" s="86">
        <v>4954</v>
      </c>
      <c r="J43" s="88">
        <v>4954</v>
      </c>
      <c r="K43" s="86">
        <v>6821</v>
      </c>
      <c r="L43" s="86">
        <v>5746</v>
      </c>
      <c r="M43" s="86">
        <v>6115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1023</v>
      </c>
      <c r="F44" s="86">
        <v>1922</v>
      </c>
      <c r="G44" s="86">
        <v>1352</v>
      </c>
      <c r="H44" s="87">
        <v>1860</v>
      </c>
      <c r="I44" s="86">
        <v>822</v>
      </c>
      <c r="J44" s="88">
        <v>822</v>
      </c>
      <c r="K44" s="86">
        <v>207</v>
      </c>
      <c r="L44" s="86">
        <v>226</v>
      </c>
      <c r="M44" s="86">
        <v>336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15102</v>
      </c>
      <c r="F45" s="86">
        <v>22678</v>
      </c>
      <c r="G45" s="86">
        <v>26198</v>
      </c>
      <c r="H45" s="87">
        <v>9655</v>
      </c>
      <c r="I45" s="86">
        <v>29668</v>
      </c>
      <c r="J45" s="88">
        <v>29668</v>
      </c>
      <c r="K45" s="86">
        <v>8606</v>
      </c>
      <c r="L45" s="86">
        <v>10468</v>
      </c>
      <c r="M45" s="86">
        <v>10813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52</v>
      </c>
      <c r="G46" s="93">
        <v>93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42035</v>
      </c>
      <c r="F51" s="72">
        <f t="shared" ref="F51:M51" si="4">F52+F59+F62+F63+F64+F72+F73</f>
        <v>61362</v>
      </c>
      <c r="G51" s="72">
        <f t="shared" si="4"/>
        <v>105527</v>
      </c>
      <c r="H51" s="73">
        <f t="shared" si="4"/>
        <v>73319</v>
      </c>
      <c r="I51" s="72">
        <f t="shared" si="4"/>
        <v>85284</v>
      </c>
      <c r="J51" s="74">
        <f t="shared" si="4"/>
        <v>85284</v>
      </c>
      <c r="K51" s="72">
        <f t="shared" si="4"/>
        <v>93272</v>
      </c>
      <c r="L51" s="72">
        <f t="shared" si="4"/>
        <v>93536</v>
      </c>
      <c r="M51" s="72">
        <f t="shared" si="4"/>
        <v>98418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18</v>
      </c>
      <c r="F52" s="79">
        <f t="shared" ref="F52:M52" si="5">F53+F56</f>
        <v>21</v>
      </c>
      <c r="G52" s="79">
        <f t="shared" si="5"/>
        <v>15035</v>
      </c>
      <c r="H52" s="80">
        <f t="shared" si="5"/>
        <v>12</v>
      </c>
      <c r="I52" s="79">
        <f t="shared" si="5"/>
        <v>12</v>
      </c>
      <c r="J52" s="81">
        <f t="shared" si="5"/>
        <v>12</v>
      </c>
      <c r="K52" s="79">
        <f t="shared" si="5"/>
        <v>13</v>
      </c>
      <c r="L52" s="79">
        <f t="shared" si="5"/>
        <v>14</v>
      </c>
      <c r="M52" s="79">
        <f t="shared" si="5"/>
        <v>14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18</v>
      </c>
      <c r="F53" s="93">
        <f t="shared" ref="F53:M53" si="6">SUM(F54:F55)</f>
        <v>21</v>
      </c>
      <c r="G53" s="93">
        <f t="shared" si="6"/>
        <v>35</v>
      </c>
      <c r="H53" s="94">
        <f t="shared" si="6"/>
        <v>12</v>
      </c>
      <c r="I53" s="93">
        <f t="shared" si="6"/>
        <v>12</v>
      </c>
      <c r="J53" s="95">
        <f t="shared" si="6"/>
        <v>12</v>
      </c>
      <c r="K53" s="93">
        <f t="shared" si="6"/>
        <v>13</v>
      </c>
      <c r="L53" s="93">
        <f t="shared" si="6"/>
        <v>14</v>
      </c>
      <c r="M53" s="93">
        <f t="shared" si="6"/>
        <v>14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18</v>
      </c>
      <c r="F55" s="93">
        <v>21</v>
      </c>
      <c r="G55" s="93">
        <v>35</v>
      </c>
      <c r="H55" s="94">
        <v>12</v>
      </c>
      <c r="I55" s="93">
        <v>12</v>
      </c>
      <c r="J55" s="95">
        <v>12</v>
      </c>
      <c r="K55" s="93">
        <v>13</v>
      </c>
      <c r="L55" s="93">
        <v>14</v>
      </c>
      <c r="M55" s="93">
        <v>14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15000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15000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36688</v>
      </c>
      <c r="F59" s="100">
        <f t="shared" ref="F59:M59" si="8">SUM(F60:F61)</f>
        <v>41394</v>
      </c>
      <c r="G59" s="100">
        <f t="shared" si="8"/>
        <v>62235</v>
      </c>
      <c r="H59" s="101">
        <f t="shared" si="8"/>
        <v>65026</v>
      </c>
      <c r="I59" s="100">
        <f t="shared" si="8"/>
        <v>70976</v>
      </c>
      <c r="J59" s="102">
        <f t="shared" si="8"/>
        <v>70976</v>
      </c>
      <c r="K59" s="100">
        <f t="shared" si="8"/>
        <v>71289</v>
      </c>
      <c r="L59" s="100">
        <f t="shared" si="8"/>
        <v>70641</v>
      </c>
      <c r="M59" s="100">
        <f t="shared" si="8"/>
        <v>74385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36688</v>
      </c>
      <c r="F61" s="93">
        <v>41394</v>
      </c>
      <c r="G61" s="93">
        <v>62235</v>
      </c>
      <c r="H61" s="94">
        <v>65026</v>
      </c>
      <c r="I61" s="93">
        <v>70976</v>
      </c>
      <c r="J61" s="95">
        <v>70976</v>
      </c>
      <c r="K61" s="93">
        <v>71289</v>
      </c>
      <c r="L61" s="93">
        <v>70641</v>
      </c>
      <c r="M61" s="93">
        <v>74385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12000</v>
      </c>
      <c r="G72" s="86">
        <v>8030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5329</v>
      </c>
      <c r="F73" s="86">
        <f t="shared" ref="F73:M73" si="12">SUM(F74:F75)</f>
        <v>7947</v>
      </c>
      <c r="G73" s="86">
        <f t="shared" si="12"/>
        <v>20227</v>
      </c>
      <c r="H73" s="87">
        <f t="shared" si="12"/>
        <v>8281</v>
      </c>
      <c r="I73" s="86">
        <f t="shared" si="12"/>
        <v>14296</v>
      </c>
      <c r="J73" s="88">
        <f t="shared" si="12"/>
        <v>14296</v>
      </c>
      <c r="K73" s="86">
        <f t="shared" si="12"/>
        <v>21970</v>
      </c>
      <c r="L73" s="86">
        <f t="shared" si="12"/>
        <v>22881</v>
      </c>
      <c r="M73" s="86">
        <f t="shared" si="12"/>
        <v>24019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3</v>
      </c>
      <c r="I74" s="79">
        <v>3</v>
      </c>
      <c r="J74" s="81">
        <v>3</v>
      </c>
      <c r="K74" s="79">
        <v>3</v>
      </c>
      <c r="L74" s="79">
        <v>3</v>
      </c>
      <c r="M74" s="79">
        <v>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5329</v>
      </c>
      <c r="F75" s="93">
        <v>7947</v>
      </c>
      <c r="G75" s="93">
        <v>20227</v>
      </c>
      <c r="H75" s="94">
        <v>8278</v>
      </c>
      <c r="I75" s="93">
        <v>14293</v>
      </c>
      <c r="J75" s="95">
        <v>14293</v>
      </c>
      <c r="K75" s="93">
        <v>21967</v>
      </c>
      <c r="L75" s="93">
        <v>22878</v>
      </c>
      <c r="M75" s="93">
        <v>24016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7365</v>
      </c>
      <c r="F77" s="72">
        <f t="shared" ref="F77:M77" si="13">F78+F81+F84+F85+F86+F87+F88</f>
        <v>11939</v>
      </c>
      <c r="G77" s="72">
        <f t="shared" si="13"/>
        <v>30612</v>
      </c>
      <c r="H77" s="73">
        <f t="shared" si="13"/>
        <v>7823</v>
      </c>
      <c r="I77" s="72">
        <f t="shared" si="13"/>
        <v>22088</v>
      </c>
      <c r="J77" s="74">
        <f t="shared" si="13"/>
        <v>22088</v>
      </c>
      <c r="K77" s="72">
        <f t="shared" si="13"/>
        <v>24790</v>
      </c>
      <c r="L77" s="72">
        <f t="shared" si="13"/>
        <v>24974</v>
      </c>
      <c r="M77" s="72">
        <f t="shared" si="13"/>
        <v>26298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5</v>
      </c>
      <c r="H78" s="101">
        <f t="shared" si="14"/>
        <v>0</v>
      </c>
      <c r="I78" s="100">
        <f t="shared" si="14"/>
        <v>5701</v>
      </c>
      <c r="J78" s="102">
        <f t="shared" si="14"/>
        <v>5701</v>
      </c>
      <c r="K78" s="100">
        <f t="shared" si="14"/>
        <v>15697</v>
      </c>
      <c r="L78" s="100">
        <f t="shared" si="14"/>
        <v>16417</v>
      </c>
      <c r="M78" s="100">
        <f t="shared" si="14"/>
        <v>17288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5701</v>
      </c>
      <c r="J79" s="81">
        <v>5701</v>
      </c>
      <c r="K79" s="79">
        <v>15697</v>
      </c>
      <c r="L79" s="79">
        <v>16417</v>
      </c>
      <c r="M79" s="79">
        <v>17288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5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6712</v>
      </c>
      <c r="F81" s="86">
        <f t="shared" ref="F81:M81" si="15">SUM(F82:F83)</f>
        <v>3949</v>
      </c>
      <c r="G81" s="86">
        <f t="shared" si="15"/>
        <v>6279</v>
      </c>
      <c r="H81" s="87">
        <f t="shared" si="15"/>
        <v>2708</v>
      </c>
      <c r="I81" s="86">
        <f t="shared" si="15"/>
        <v>7572</v>
      </c>
      <c r="J81" s="88">
        <f t="shared" si="15"/>
        <v>7572</v>
      </c>
      <c r="K81" s="86">
        <f t="shared" si="15"/>
        <v>4033</v>
      </c>
      <c r="L81" s="86">
        <f t="shared" si="15"/>
        <v>4233</v>
      </c>
      <c r="M81" s="86">
        <f t="shared" si="15"/>
        <v>4457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1234</v>
      </c>
      <c r="G82" s="79">
        <v>1721</v>
      </c>
      <c r="H82" s="80">
        <v>0</v>
      </c>
      <c r="I82" s="79">
        <v>2000</v>
      </c>
      <c r="J82" s="81">
        <v>2000</v>
      </c>
      <c r="K82" s="79">
        <v>1000</v>
      </c>
      <c r="L82" s="79">
        <v>1500</v>
      </c>
      <c r="M82" s="79">
        <v>1580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6712</v>
      </c>
      <c r="F83" s="93">
        <v>2715</v>
      </c>
      <c r="G83" s="93">
        <v>4558</v>
      </c>
      <c r="H83" s="94">
        <v>2708</v>
      </c>
      <c r="I83" s="93">
        <v>5572</v>
      </c>
      <c r="J83" s="95">
        <v>5572</v>
      </c>
      <c r="K83" s="93">
        <v>3033</v>
      </c>
      <c r="L83" s="93">
        <v>2733</v>
      </c>
      <c r="M83" s="93">
        <v>2877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323</v>
      </c>
      <c r="F84" s="86">
        <v>1722</v>
      </c>
      <c r="G84" s="86">
        <v>10794</v>
      </c>
      <c r="H84" s="87">
        <v>4865</v>
      </c>
      <c r="I84" s="86">
        <v>8815</v>
      </c>
      <c r="J84" s="88">
        <v>8815</v>
      </c>
      <c r="K84" s="86">
        <v>5000</v>
      </c>
      <c r="L84" s="86">
        <v>4000</v>
      </c>
      <c r="M84" s="86">
        <v>4212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7018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330</v>
      </c>
      <c r="F88" s="86">
        <v>6268</v>
      </c>
      <c r="G88" s="86">
        <v>6516</v>
      </c>
      <c r="H88" s="87">
        <v>250</v>
      </c>
      <c r="I88" s="86">
        <v>0</v>
      </c>
      <c r="J88" s="88">
        <v>0</v>
      </c>
      <c r="K88" s="86">
        <v>60</v>
      </c>
      <c r="L88" s="86">
        <v>324</v>
      </c>
      <c r="M88" s="86">
        <v>341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62</v>
      </c>
      <c r="F90" s="72">
        <v>7</v>
      </c>
      <c r="G90" s="72">
        <v>28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423807</v>
      </c>
      <c r="F92" s="46">
        <f t="shared" ref="F92:M92" si="16">F4+F51+F77+F90</f>
        <v>485600</v>
      </c>
      <c r="G92" s="46">
        <f t="shared" si="16"/>
        <v>675821</v>
      </c>
      <c r="H92" s="47">
        <f t="shared" si="16"/>
        <v>620854</v>
      </c>
      <c r="I92" s="46">
        <f t="shared" si="16"/>
        <v>762405</v>
      </c>
      <c r="J92" s="48">
        <f t="shared" si="16"/>
        <v>762405</v>
      </c>
      <c r="K92" s="46">
        <f t="shared" si="16"/>
        <v>741291</v>
      </c>
      <c r="L92" s="46">
        <f t="shared" si="16"/>
        <v>723826</v>
      </c>
      <c r="M92" s="46">
        <f t="shared" si="16"/>
        <v>756894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160</v>
      </c>
      <c r="M3" s="17" t="s">
        <v>159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92926</v>
      </c>
      <c r="F4" s="72">
        <f t="shared" ref="F4:M4" si="0">F5+F8+F47</f>
        <v>108038</v>
      </c>
      <c r="G4" s="72">
        <f t="shared" si="0"/>
        <v>137133</v>
      </c>
      <c r="H4" s="73">
        <f t="shared" si="0"/>
        <v>154078</v>
      </c>
      <c r="I4" s="72">
        <f t="shared" si="0"/>
        <v>194825</v>
      </c>
      <c r="J4" s="74">
        <f t="shared" si="0"/>
        <v>194825</v>
      </c>
      <c r="K4" s="72">
        <f t="shared" si="0"/>
        <v>201468</v>
      </c>
      <c r="L4" s="72">
        <f t="shared" si="0"/>
        <v>169438</v>
      </c>
      <c r="M4" s="72">
        <f t="shared" si="0"/>
        <v>175208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43270</v>
      </c>
      <c r="F5" s="100">
        <f t="shared" ref="F5:M5" si="1">SUM(F6:F7)</f>
        <v>50837</v>
      </c>
      <c r="G5" s="100">
        <f t="shared" si="1"/>
        <v>56799</v>
      </c>
      <c r="H5" s="101">
        <f t="shared" si="1"/>
        <v>62052</v>
      </c>
      <c r="I5" s="100">
        <f t="shared" si="1"/>
        <v>68172</v>
      </c>
      <c r="J5" s="102">
        <f t="shared" si="1"/>
        <v>68172</v>
      </c>
      <c r="K5" s="100">
        <f t="shared" si="1"/>
        <v>78696</v>
      </c>
      <c r="L5" s="100">
        <f t="shared" si="1"/>
        <v>79016</v>
      </c>
      <c r="M5" s="100">
        <f t="shared" si="1"/>
        <v>81863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38421</v>
      </c>
      <c r="F6" s="79">
        <v>45470</v>
      </c>
      <c r="G6" s="79">
        <v>51014</v>
      </c>
      <c r="H6" s="80">
        <v>55954</v>
      </c>
      <c r="I6" s="79">
        <v>61663</v>
      </c>
      <c r="J6" s="81">
        <v>61663</v>
      </c>
      <c r="K6" s="79">
        <v>69800</v>
      </c>
      <c r="L6" s="79">
        <v>69089</v>
      </c>
      <c r="M6" s="79">
        <v>74203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4849</v>
      </c>
      <c r="F7" s="93">
        <v>5367</v>
      </c>
      <c r="G7" s="93">
        <v>5785</v>
      </c>
      <c r="H7" s="94">
        <v>6098</v>
      </c>
      <c r="I7" s="93">
        <v>6509</v>
      </c>
      <c r="J7" s="95">
        <v>6509</v>
      </c>
      <c r="K7" s="93">
        <v>8896</v>
      </c>
      <c r="L7" s="93">
        <v>9927</v>
      </c>
      <c r="M7" s="93">
        <v>7660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49656</v>
      </c>
      <c r="F8" s="100">
        <f t="shared" ref="F8:M8" si="2">SUM(F9:F46)</f>
        <v>57201</v>
      </c>
      <c r="G8" s="100">
        <f t="shared" si="2"/>
        <v>80334</v>
      </c>
      <c r="H8" s="101">
        <f t="shared" si="2"/>
        <v>92026</v>
      </c>
      <c r="I8" s="100">
        <f t="shared" si="2"/>
        <v>126653</v>
      </c>
      <c r="J8" s="102">
        <f t="shared" si="2"/>
        <v>126653</v>
      </c>
      <c r="K8" s="100">
        <f t="shared" si="2"/>
        <v>122772</v>
      </c>
      <c r="L8" s="100">
        <f t="shared" si="2"/>
        <v>90422</v>
      </c>
      <c r="M8" s="100">
        <f t="shared" si="2"/>
        <v>93345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661</v>
      </c>
      <c r="F9" s="79">
        <v>599</v>
      </c>
      <c r="G9" s="79">
        <v>456</v>
      </c>
      <c r="H9" s="80">
        <v>463</v>
      </c>
      <c r="I9" s="79">
        <v>566</v>
      </c>
      <c r="J9" s="81">
        <v>566</v>
      </c>
      <c r="K9" s="79">
        <v>574</v>
      </c>
      <c r="L9" s="79">
        <v>651</v>
      </c>
      <c r="M9" s="79">
        <v>664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582</v>
      </c>
      <c r="F10" s="86">
        <v>1354</v>
      </c>
      <c r="G10" s="86">
        <v>1306</v>
      </c>
      <c r="H10" s="87">
        <v>1203</v>
      </c>
      <c r="I10" s="86">
        <v>732</v>
      </c>
      <c r="J10" s="88">
        <v>732</v>
      </c>
      <c r="K10" s="86">
        <v>502</v>
      </c>
      <c r="L10" s="86">
        <v>800</v>
      </c>
      <c r="M10" s="86">
        <v>921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437</v>
      </c>
      <c r="F11" s="86">
        <v>373</v>
      </c>
      <c r="G11" s="86">
        <v>287</v>
      </c>
      <c r="H11" s="87">
        <v>1181</v>
      </c>
      <c r="I11" s="86">
        <v>1160</v>
      </c>
      <c r="J11" s="88">
        <v>1160</v>
      </c>
      <c r="K11" s="86">
        <v>773</v>
      </c>
      <c r="L11" s="86">
        <v>1152</v>
      </c>
      <c r="M11" s="86">
        <v>1212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2683</v>
      </c>
      <c r="F12" s="86">
        <v>2668</v>
      </c>
      <c r="G12" s="86">
        <v>2969</v>
      </c>
      <c r="H12" s="87">
        <v>3000</v>
      </c>
      <c r="I12" s="86">
        <v>3100</v>
      </c>
      <c r="J12" s="88">
        <v>3100</v>
      </c>
      <c r="K12" s="86">
        <v>2300</v>
      </c>
      <c r="L12" s="86">
        <v>2250</v>
      </c>
      <c r="M12" s="86">
        <v>2369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3284</v>
      </c>
      <c r="F14" s="86">
        <v>1919</v>
      </c>
      <c r="G14" s="86">
        <v>2703</v>
      </c>
      <c r="H14" s="87">
        <v>2340</v>
      </c>
      <c r="I14" s="86">
        <v>3183</v>
      </c>
      <c r="J14" s="88">
        <v>3183</v>
      </c>
      <c r="K14" s="86">
        <v>3017</v>
      </c>
      <c r="L14" s="86">
        <v>3211</v>
      </c>
      <c r="M14" s="86">
        <v>4354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3919</v>
      </c>
      <c r="F15" s="86">
        <v>4804</v>
      </c>
      <c r="G15" s="86">
        <v>3800</v>
      </c>
      <c r="H15" s="87">
        <v>5867</v>
      </c>
      <c r="I15" s="86">
        <v>5234</v>
      </c>
      <c r="J15" s="88">
        <v>5234</v>
      </c>
      <c r="K15" s="86">
        <v>5233</v>
      </c>
      <c r="L15" s="86">
        <v>5462</v>
      </c>
      <c r="M15" s="86">
        <v>5751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491</v>
      </c>
      <c r="F16" s="86">
        <v>36</v>
      </c>
      <c r="G16" s="86">
        <v>1869</v>
      </c>
      <c r="H16" s="87">
        <v>1102</v>
      </c>
      <c r="I16" s="86">
        <v>8299</v>
      </c>
      <c r="J16" s="88">
        <v>8299</v>
      </c>
      <c r="K16" s="86">
        <v>8065</v>
      </c>
      <c r="L16" s="86">
        <v>9929</v>
      </c>
      <c r="M16" s="86">
        <v>7137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864</v>
      </c>
      <c r="F17" s="86">
        <v>1454</v>
      </c>
      <c r="G17" s="86">
        <v>24710</v>
      </c>
      <c r="H17" s="87">
        <v>32690</v>
      </c>
      <c r="I17" s="86">
        <v>18336</v>
      </c>
      <c r="J17" s="88">
        <v>18336</v>
      </c>
      <c r="K17" s="86">
        <v>38941</v>
      </c>
      <c r="L17" s="86">
        <v>9007</v>
      </c>
      <c r="M17" s="86">
        <v>11033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983</v>
      </c>
      <c r="F21" s="86">
        <v>333</v>
      </c>
      <c r="G21" s="86">
        <v>2</v>
      </c>
      <c r="H21" s="87">
        <v>1372</v>
      </c>
      <c r="I21" s="86">
        <v>1100</v>
      </c>
      <c r="J21" s="88">
        <v>1100</v>
      </c>
      <c r="K21" s="86">
        <v>106</v>
      </c>
      <c r="L21" s="86">
        <v>112</v>
      </c>
      <c r="M21" s="86">
        <v>118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8057</v>
      </c>
      <c r="F22" s="86">
        <v>5862</v>
      </c>
      <c r="G22" s="86">
        <v>2408</v>
      </c>
      <c r="H22" s="87">
        <v>1841</v>
      </c>
      <c r="I22" s="86">
        <v>38322</v>
      </c>
      <c r="J22" s="88">
        <v>38322</v>
      </c>
      <c r="K22" s="86">
        <v>20319</v>
      </c>
      <c r="L22" s="86">
        <v>12727</v>
      </c>
      <c r="M22" s="86">
        <v>12198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2171</v>
      </c>
      <c r="G23" s="86">
        <v>1679</v>
      </c>
      <c r="H23" s="87">
        <v>3339</v>
      </c>
      <c r="I23" s="86">
        <v>1180</v>
      </c>
      <c r="J23" s="88">
        <v>1180</v>
      </c>
      <c r="K23" s="86">
        <v>5000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154</v>
      </c>
      <c r="I24" s="86">
        <v>154</v>
      </c>
      <c r="J24" s="88">
        <v>154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</v>
      </c>
      <c r="F25" s="86">
        <v>2286</v>
      </c>
      <c r="G25" s="86">
        <v>2964</v>
      </c>
      <c r="H25" s="87">
        <v>0</v>
      </c>
      <c r="I25" s="86">
        <v>2956</v>
      </c>
      <c r="J25" s="88">
        <v>2956</v>
      </c>
      <c r="K25" s="86">
        <v>3163</v>
      </c>
      <c r="L25" s="86">
        <v>3335</v>
      </c>
      <c r="M25" s="86">
        <v>3512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285</v>
      </c>
      <c r="F29" s="86">
        <v>370</v>
      </c>
      <c r="G29" s="86">
        <v>552</v>
      </c>
      <c r="H29" s="87">
        <v>777</v>
      </c>
      <c r="I29" s="86">
        <v>777</v>
      </c>
      <c r="J29" s="88">
        <v>777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23</v>
      </c>
      <c r="F30" s="86">
        <v>7</v>
      </c>
      <c r="G30" s="86">
        <v>10</v>
      </c>
      <c r="H30" s="87">
        <v>44</v>
      </c>
      <c r="I30" s="86">
        <v>44</v>
      </c>
      <c r="J30" s="88">
        <v>44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68</v>
      </c>
      <c r="F32" s="86">
        <v>56</v>
      </c>
      <c r="G32" s="86">
        <v>28</v>
      </c>
      <c r="H32" s="87">
        <v>70</v>
      </c>
      <c r="I32" s="86">
        <v>70</v>
      </c>
      <c r="J32" s="88">
        <v>70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</v>
      </c>
      <c r="G33" s="86">
        <v>1</v>
      </c>
      <c r="H33" s="87">
        <v>28</v>
      </c>
      <c r="I33" s="86">
        <v>28</v>
      </c>
      <c r="J33" s="88">
        <v>28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156</v>
      </c>
      <c r="F37" s="86">
        <v>64</v>
      </c>
      <c r="G37" s="86">
        <v>209</v>
      </c>
      <c r="H37" s="87">
        <v>476</v>
      </c>
      <c r="I37" s="86">
        <v>417</v>
      </c>
      <c r="J37" s="88">
        <v>417</v>
      </c>
      <c r="K37" s="86">
        <v>961</v>
      </c>
      <c r="L37" s="86">
        <v>1242</v>
      </c>
      <c r="M37" s="86">
        <v>1180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1687</v>
      </c>
      <c r="F38" s="86">
        <v>1725</v>
      </c>
      <c r="G38" s="86">
        <v>2152</v>
      </c>
      <c r="H38" s="87">
        <v>3194</v>
      </c>
      <c r="I38" s="86">
        <v>1971</v>
      </c>
      <c r="J38" s="88">
        <v>1971</v>
      </c>
      <c r="K38" s="86">
        <v>2138</v>
      </c>
      <c r="L38" s="86">
        <v>3158</v>
      </c>
      <c r="M38" s="86">
        <v>3228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7736</v>
      </c>
      <c r="F39" s="86">
        <v>8370</v>
      </c>
      <c r="G39" s="86">
        <v>9568</v>
      </c>
      <c r="H39" s="87">
        <v>8058</v>
      </c>
      <c r="I39" s="86">
        <v>8217</v>
      </c>
      <c r="J39" s="88">
        <v>8217</v>
      </c>
      <c r="K39" s="86">
        <v>8574</v>
      </c>
      <c r="L39" s="86">
        <v>12065</v>
      </c>
      <c r="M39" s="86">
        <v>12636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5891</v>
      </c>
      <c r="F40" s="86">
        <v>7782</v>
      </c>
      <c r="G40" s="86">
        <v>8500</v>
      </c>
      <c r="H40" s="87">
        <v>6729</v>
      </c>
      <c r="I40" s="86">
        <v>8346</v>
      </c>
      <c r="J40" s="88">
        <v>8346</v>
      </c>
      <c r="K40" s="86">
        <v>7942</v>
      </c>
      <c r="L40" s="86">
        <v>8283</v>
      </c>
      <c r="M40" s="86">
        <v>8722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816</v>
      </c>
      <c r="F41" s="86">
        <v>135</v>
      </c>
      <c r="G41" s="86">
        <v>392</v>
      </c>
      <c r="H41" s="87">
        <v>300</v>
      </c>
      <c r="I41" s="86">
        <v>320</v>
      </c>
      <c r="J41" s="88">
        <v>320</v>
      </c>
      <c r="K41" s="86">
        <v>170</v>
      </c>
      <c r="L41" s="86">
        <v>270</v>
      </c>
      <c r="M41" s="86">
        <v>179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9397</v>
      </c>
      <c r="F42" s="86">
        <v>10005</v>
      </c>
      <c r="G42" s="86">
        <v>11342</v>
      </c>
      <c r="H42" s="87">
        <v>13145</v>
      </c>
      <c r="I42" s="86">
        <v>9950</v>
      </c>
      <c r="J42" s="88">
        <v>9950</v>
      </c>
      <c r="K42" s="86">
        <v>13155</v>
      </c>
      <c r="L42" s="86">
        <v>14656</v>
      </c>
      <c r="M42" s="86">
        <v>15843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102</v>
      </c>
      <c r="F43" s="86">
        <v>54</v>
      </c>
      <c r="G43" s="86">
        <v>148</v>
      </c>
      <c r="H43" s="87">
        <v>200</v>
      </c>
      <c r="I43" s="86">
        <v>577</v>
      </c>
      <c r="J43" s="88">
        <v>577</v>
      </c>
      <c r="K43" s="86">
        <v>802</v>
      </c>
      <c r="L43" s="86">
        <v>1014</v>
      </c>
      <c r="M43" s="86">
        <v>1131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133</v>
      </c>
      <c r="F44" s="86">
        <v>328</v>
      </c>
      <c r="G44" s="86">
        <v>222</v>
      </c>
      <c r="H44" s="87">
        <v>143</v>
      </c>
      <c r="I44" s="86">
        <v>22</v>
      </c>
      <c r="J44" s="88">
        <v>22</v>
      </c>
      <c r="K44" s="86">
        <v>37</v>
      </c>
      <c r="L44" s="86">
        <v>48</v>
      </c>
      <c r="M44" s="86">
        <v>51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1390</v>
      </c>
      <c r="F45" s="86">
        <v>4392</v>
      </c>
      <c r="G45" s="86">
        <v>2040</v>
      </c>
      <c r="H45" s="87">
        <v>4310</v>
      </c>
      <c r="I45" s="86">
        <v>11592</v>
      </c>
      <c r="J45" s="88">
        <v>11592</v>
      </c>
      <c r="K45" s="86">
        <v>1000</v>
      </c>
      <c r="L45" s="86">
        <v>1050</v>
      </c>
      <c r="M45" s="86">
        <v>1106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52</v>
      </c>
      <c r="G46" s="93">
        <v>17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5148</v>
      </c>
      <c r="F51" s="72">
        <f t="shared" ref="F51:M51" si="4">F52+F59+F62+F63+F64+F72+F73</f>
        <v>892</v>
      </c>
      <c r="G51" s="72">
        <f t="shared" si="4"/>
        <v>16227</v>
      </c>
      <c r="H51" s="73">
        <f t="shared" si="4"/>
        <v>1290</v>
      </c>
      <c r="I51" s="72">
        <f t="shared" si="4"/>
        <v>1290</v>
      </c>
      <c r="J51" s="74">
        <f t="shared" si="4"/>
        <v>1290</v>
      </c>
      <c r="K51" s="72">
        <f t="shared" si="4"/>
        <v>1333</v>
      </c>
      <c r="L51" s="72">
        <f t="shared" si="4"/>
        <v>1395</v>
      </c>
      <c r="M51" s="72">
        <f t="shared" si="4"/>
        <v>1468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18</v>
      </c>
      <c r="F52" s="79">
        <f t="shared" ref="F52:M52" si="5">F53+F56</f>
        <v>21</v>
      </c>
      <c r="G52" s="79">
        <f t="shared" si="5"/>
        <v>15035</v>
      </c>
      <c r="H52" s="80">
        <f t="shared" si="5"/>
        <v>12</v>
      </c>
      <c r="I52" s="79">
        <f t="shared" si="5"/>
        <v>12</v>
      </c>
      <c r="J52" s="81">
        <f t="shared" si="5"/>
        <v>12</v>
      </c>
      <c r="K52" s="79">
        <f t="shared" si="5"/>
        <v>13</v>
      </c>
      <c r="L52" s="79">
        <f t="shared" si="5"/>
        <v>14</v>
      </c>
      <c r="M52" s="79">
        <f t="shared" si="5"/>
        <v>14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18</v>
      </c>
      <c r="F53" s="93">
        <f t="shared" ref="F53:M53" si="6">SUM(F54:F55)</f>
        <v>21</v>
      </c>
      <c r="G53" s="93">
        <f t="shared" si="6"/>
        <v>35</v>
      </c>
      <c r="H53" s="94">
        <f t="shared" si="6"/>
        <v>12</v>
      </c>
      <c r="I53" s="93">
        <f t="shared" si="6"/>
        <v>12</v>
      </c>
      <c r="J53" s="95">
        <f t="shared" si="6"/>
        <v>12</v>
      </c>
      <c r="K53" s="93">
        <f t="shared" si="6"/>
        <v>13</v>
      </c>
      <c r="L53" s="93">
        <f t="shared" si="6"/>
        <v>14</v>
      </c>
      <c r="M53" s="93">
        <f t="shared" si="6"/>
        <v>14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18</v>
      </c>
      <c r="F55" s="93">
        <v>21</v>
      </c>
      <c r="G55" s="93">
        <v>35</v>
      </c>
      <c r="H55" s="94">
        <v>12</v>
      </c>
      <c r="I55" s="93">
        <v>12</v>
      </c>
      <c r="J55" s="95">
        <v>12</v>
      </c>
      <c r="K55" s="93">
        <v>13</v>
      </c>
      <c r="L55" s="93">
        <v>14</v>
      </c>
      <c r="M55" s="93">
        <v>14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15000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15000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5130</v>
      </c>
      <c r="F73" s="86">
        <f t="shared" ref="F73:M73" si="12">SUM(F74:F75)</f>
        <v>871</v>
      </c>
      <c r="G73" s="86">
        <f t="shared" si="12"/>
        <v>1192</v>
      </c>
      <c r="H73" s="87">
        <f t="shared" si="12"/>
        <v>1278</v>
      </c>
      <c r="I73" s="86">
        <f t="shared" si="12"/>
        <v>1278</v>
      </c>
      <c r="J73" s="88">
        <f t="shared" si="12"/>
        <v>1278</v>
      </c>
      <c r="K73" s="86">
        <f t="shared" si="12"/>
        <v>1320</v>
      </c>
      <c r="L73" s="86">
        <f t="shared" si="12"/>
        <v>1381</v>
      </c>
      <c r="M73" s="86">
        <f t="shared" si="12"/>
        <v>1454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5130</v>
      </c>
      <c r="F75" s="93">
        <v>871</v>
      </c>
      <c r="G75" s="93">
        <v>1192</v>
      </c>
      <c r="H75" s="94">
        <v>1278</v>
      </c>
      <c r="I75" s="93">
        <v>1278</v>
      </c>
      <c r="J75" s="95">
        <v>1278</v>
      </c>
      <c r="K75" s="93">
        <v>1320</v>
      </c>
      <c r="L75" s="93">
        <v>1381</v>
      </c>
      <c r="M75" s="93">
        <v>1454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3656</v>
      </c>
      <c r="F77" s="72">
        <f t="shared" ref="F77:M77" si="13">F78+F81+F84+F85+F86+F87+F88</f>
        <v>1825</v>
      </c>
      <c r="G77" s="72">
        <f t="shared" si="13"/>
        <v>3003</v>
      </c>
      <c r="H77" s="73">
        <f t="shared" si="13"/>
        <v>1586</v>
      </c>
      <c r="I77" s="72">
        <f t="shared" si="13"/>
        <v>9771</v>
      </c>
      <c r="J77" s="74">
        <f t="shared" si="13"/>
        <v>9771</v>
      </c>
      <c r="K77" s="72">
        <f t="shared" si="13"/>
        <v>3189</v>
      </c>
      <c r="L77" s="72">
        <f t="shared" si="13"/>
        <v>3392</v>
      </c>
      <c r="M77" s="72">
        <f t="shared" si="13"/>
        <v>3572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5</v>
      </c>
      <c r="H78" s="101">
        <f t="shared" si="14"/>
        <v>0</v>
      </c>
      <c r="I78" s="100">
        <f t="shared" si="14"/>
        <v>5701</v>
      </c>
      <c r="J78" s="102">
        <f t="shared" si="14"/>
        <v>5701</v>
      </c>
      <c r="K78" s="100">
        <f t="shared" si="14"/>
        <v>697</v>
      </c>
      <c r="L78" s="100">
        <f t="shared" si="14"/>
        <v>727</v>
      </c>
      <c r="M78" s="100">
        <f t="shared" si="14"/>
        <v>766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5701</v>
      </c>
      <c r="J79" s="81">
        <v>5701</v>
      </c>
      <c r="K79" s="79">
        <v>697</v>
      </c>
      <c r="L79" s="79">
        <v>727</v>
      </c>
      <c r="M79" s="79">
        <v>766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5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3654</v>
      </c>
      <c r="F81" s="86">
        <f t="shared" ref="F81:M81" si="15">SUM(F82:F83)</f>
        <v>1825</v>
      </c>
      <c r="G81" s="86">
        <f t="shared" si="15"/>
        <v>2985</v>
      </c>
      <c r="H81" s="87">
        <f t="shared" si="15"/>
        <v>1336</v>
      </c>
      <c r="I81" s="86">
        <f t="shared" si="15"/>
        <v>4070</v>
      </c>
      <c r="J81" s="88">
        <f t="shared" si="15"/>
        <v>4070</v>
      </c>
      <c r="K81" s="86">
        <f t="shared" si="15"/>
        <v>2492</v>
      </c>
      <c r="L81" s="86">
        <f t="shared" si="15"/>
        <v>2403</v>
      </c>
      <c r="M81" s="86">
        <f t="shared" si="15"/>
        <v>2530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1234</v>
      </c>
      <c r="G82" s="79">
        <v>1721</v>
      </c>
      <c r="H82" s="80">
        <v>0</v>
      </c>
      <c r="I82" s="79">
        <v>2000</v>
      </c>
      <c r="J82" s="81">
        <v>2000</v>
      </c>
      <c r="K82" s="79">
        <v>1000</v>
      </c>
      <c r="L82" s="79">
        <v>1500</v>
      </c>
      <c r="M82" s="79">
        <v>1580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3654</v>
      </c>
      <c r="F83" s="93">
        <v>591</v>
      </c>
      <c r="G83" s="93">
        <v>1264</v>
      </c>
      <c r="H83" s="94">
        <v>1336</v>
      </c>
      <c r="I83" s="93">
        <v>2070</v>
      </c>
      <c r="J83" s="95">
        <v>2070</v>
      </c>
      <c r="K83" s="93">
        <v>1492</v>
      </c>
      <c r="L83" s="93">
        <v>903</v>
      </c>
      <c r="M83" s="93">
        <v>950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</v>
      </c>
      <c r="F88" s="86">
        <v>0</v>
      </c>
      <c r="G88" s="86">
        <v>13</v>
      </c>
      <c r="H88" s="87">
        <v>250</v>
      </c>
      <c r="I88" s="86">
        <v>0</v>
      </c>
      <c r="J88" s="88">
        <v>0</v>
      </c>
      <c r="K88" s="86">
        <v>0</v>
      </c>
      <c r="L88" s="86">
        <v>262</v>
      </c>
      <c r="M88" s="86">
        <v>276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</v>
      </c>
      <c r="F90" s="72">
        <v>6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101738</v>
      </c>
      <c r="F92" s="46">
        <f t="shared" ref="F92:M92" si="16">F4+F51+F77+F90</f>
        <v>110761</v>
      </c>
      <c r="G92" s="46">
        <f t="shared" si="16"/>
        <v>156363</v>
      </c>
      <c r="H92" s="47">
        <f t="shared" si="16"/>
        <v>156954</v>
      </c>
      <c r="I92" s="46">
        <f t="shared" si="16"/>
        <v>205886</v>
      </c>
      <c r="J92" s="48">
        <f t="shared" si="16"/>
        <v>205886</v>
      </c>
      <c r="K92" s="46">
        <f t="shared" si="16"/>
        <v>205990</v>
      </c>
      <c r="L92" s="46">
        <f t="shared" si="16"/>
        <v>174225</v>
      </c>
      <c r="M92" s="46">
        <f t="shared" si="16"/>
        <v>180248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160</v>
      </c>
      <c r="M3" s="17" t="s">
        <v>159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92629</v>
      </c>
      <c r="F4" s="72">
        <f t="shared" ref="F4:M4" si="0">F5+F8+F47</f>
        <v>97524</v>
      </c>
      <c r="G4" s="72">
        <f t="shared" si="0"/>
        <v>115870</v>
      </c>
      <c r="H4" s="73">
        <f t="shared" si="0"/>
        <v>136874</v>
      </c>
      <c r="I4" s="72">
        <f t="shared" si="0"/>
        <v>158134</v>
      </c>
      <c r="J4" s="74">
        <f t="shared" si="0"/>
        <v>158134</v>
      </c>
      <c r="K4" s="72">
        <f t="shared" si="0"/>
        <v>157258</v>
      </c>
      <c r="L4" s="72">
        <f t="shared" si="0"/>
        <v>163855</v>
      </c>
      <c r="M4" s="72">
        <f t="shared" si="0"/>
        <v>175237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43171</v>
      </c>
      <c r="F5" s="100">
        <f t="shared" ref="F5:M5" si="1">SUM(F6:F7)</f>
        <v>48156</v>
      </c>
      <c r="G5" s="100">
        <f t="shared" si="1"/>
        <v>55791</v>
      </c>
      <c r="H5" s="101">
        <f t="shared" si="1"/>
        <v>60644</v>
      </c>
      <c r="I5" s="100">
        <f t="shared" si="1"/>
        <v>61644</v>
      </c>
      <c r="J5" s="102">
        <f t="shared" si="1"/>
        <v>61644</v>
      </c>
      <c r="K5" s="100">
        <f t="shared" si="1"/>
        <v>65230</v>
      </c>
      <c r="L5" s="100">
        <f t="shared" si="1"/>
        <v>68092</v>
      </c>
      <c r="M5" s="100">
        <f t="shared" si="1"/>
        <v>72543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37947</v>
      </c>
      <c r="F6" s="79">
        <v>42391</v>
      </c>
      <c r="G6" s="79">
        <v>49199</v>
      </c>
      <c r="H6" s="80">
        <v>55003</v>
      </c>
      <c r="I6" s="79">
        <v>55970</v>
      </c>
      <c r="J6" s="81">
        <v>55970</v>
      </c>
      <c r="K6" s="79">
        <v>59397</v>
      </c>
      <c r="L6" s="79">
        <v>61928</v>
      </c>
      <c r="M6" s="79">
        <v>66053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5224</v>
      </c>
      <c r="F7" s="93">
        <v>5765</v>
      </c>
      <c r="G7" s="93">
        <v>6592</v>
      </c>
      <c r="H7" s="94">
        <v>5641</v>
      </c>
      <c r="I7" s="93">
        <v>5674</v>
      </c>
      <c r="J7" s="95">
        <v>5674</v>
      </c>
      <c r="K7" s="93">
        <v>5833</v>
      </c>
      <c r="L7" s="93">
        <v>6164</v>
      </c>
      <c r="M7" s="93">
        <v>6490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49458</v>
      </c>
      <c r="F8" s="100">
        <f t="shared" ref="F8:M8" si="2">SUM(F9:F46)</f>
        <v>49368</v>
      </c>
      <c r="G8" s="100">
        <f t="shared" si="2"/>
        <v>60079</v>
      </c>
      <c r="H8" s="101">
        <f t="shared" si="2"/>
        <v>76230</v>
      </c>
      <c r="I8" s="100">
        <f t="shared" si="2"/>
        <v>96490</v>
      </c>
      <c r="J8" s="102">
        <f t="shared" si="2"/>
        <v>96490</v>
      </c>
      <c r="K8" s="100">
        <f t="shared" si="2"/>
        <v>92028</v>
      </c>
      <c r="L8" s="100">
        <f t="shared" si="2"/>
        <v>95763</v>
      </c>
      <c r="M8" s="100">
        <f t="shared" si="2"/>
        <v>102694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273</v>
      </c>
      <c r="F9" s="79">
        <v>207</v>
      </c>
      <c r="G9" s="79">
        <v>128</v>
      </c>
      <c r="H9" s="80">
        <v>259</v>
      </c>
      <c r="I9" s="79">
        <v>223</v>
      </c>
      <c r="J9" s="81">
        <v>223</v>
      </c>
      <c r="K9" s="79">
        <v>322</v>
      </c>
      <c r="L9" s="79">
        <v>351</v>
      </c>
      <c r="M9" s="79">
        <v>369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3838</v>
      </c>
      <c r="F10" s="86">
        <v>12422</v>
      </c>
      <c r="G10" s="86">
        <v>12379</v>
      </c>
      <c r="H10" s="87">
        <v>4591</v>
      </c>
      <c r="I10" s="86">
        <v>25185</v>
      </c>
      <c r="J10" s="88">
        <v>25185</v>
      </c>
      <c r="K10" s="86">
        <v>27944</v>
      </c>
      <c r="L10" s="86">
        <v>29236</v>
      </c>
      <c r="M10" s="86">
        <v>30636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468</v>
      </c>
      <c r="F11" s="86">
        <v>407</v>
      </c>
      <c r="G11" s="86">
        <v>387</v>
      </c>
      <c r="H11" s="87">
        <v>958</v>
      </c>
      <c r="I11" s="86">
        <v>726</v>
      </c>
      <c r="J11" s="88">
        <v>726</v>
      </c>
      <c r="K11" s="86">
        <v>1077</v>
      </c>
      <c r="L11" s="86">
        <v>1023</v>
      </c>
      <c r="M11" s="86">
        <v>1077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390</v>
      </c>
      <c r="F13" s="86">
        <v>285</v>
      </c>
      <c r="G13" s="86">
        <v>127</v>
      </c>
      <c r="H13" s="87">
        <v>220</v>
      </c>
      <c r="I13" s="86">
        <v>220</v>
      </c>
      <c r="J13" s="88">
        <v>220</v>
      </c>
      <c r="K13" s="86">
        <v>400</v>
      </c>
      <c r="L13" s="86">
        <v>500</v>
      </c>
      <c r="M13" s="86">
        <v>527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714</v>
      </c>
      <c r="F14" s="86">
        <v>722</v>
      </c>
      <c r="G14" s="86">
        <v>946</v>
      </c>
      <c r="H14" s="87">
        <v>893</v>
      </c>
      <c r="I14" s="86">
        <v>2536</v>
      </c>
      <c r="J14" s="88">
        <v>2536</v>
      </c>
      <c r="K14" s="86">
        <v>941</v>
      </c>
      <c r="L14" s="86">
        <v>1255</v>
      </c>
      <c r="M14" s="86">
        <v>1322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4770</v>
      </c>
      <c r="F15" s="86">
        <v>3579</v>
      </c>
      <c r="G15" s="86">
        <v>5272</v>
      </c>
      <c r="H15" s="87">
        <v>6044</v>
      </c>
      <c r="I15" s="86">
        <v>5602</v>
      </c>
      <c r="J15" s="88">
        <v>5602</v>
      </c>
      <c r="K15" s="86">
        <v>5576</v>
      </c>
      <c r="L15" s="86">
        <v>5586</v>
      </c>
      <c r="M15" s="86">
        <v>5882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9355</v>
      </c>
      <c r="F16" s="86">
        <v>7418</v>
      </c>
      <c r="G16" s="86">
        <v>10832</v>
      </c>
      <c r="H16" s="87">
        <v>17917</v>
      </c>
      <c r="I16" s="86">
        <v>17231</v>
      </c>
      <c r="J16" s="88">
        <v>17231</v>
      </c>
      <c r="K16" s="86">
        <v>17740</v>
      </c>
      <c r="L16" s="86">
        <v>18451</v>
      </c>
      <c r="M16" s="86">
        <v>21535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4166</v>
      </c>
      <c r="F17" s="86">
        <v>2490</v>
      </c>
      <c r="G17" s="86">
        <v>8482</v>
      </c>
      <c r="H17" s="87">
        <v>12556</v>
      </c>
      <c r="I17" s="86">
        <v>540</v>
      </c>
      <c r="J17" s="88">
        <v>540</v>
      </c>
      <c r="K17" s="86">
        <v>20</v>
      </c>
      <c r="L17" s="86">
        <v>5</v>
      </c>
      <c r="M17" s="86">
        <v>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25</v>
      </c>
      <c r="G21" s="86">
        <v>72</v>
      </c>
      <c r="H21" s="87">
        <v>249</v>
      </c>
      <c r="I21" s="86">
        <v>205</v>
      </c>
      <c r="J21" s="88">
        <v>205</v>
      </c>
      <c r="K21" s="86">
        <v>205</v>
      </c>
      <c r="L21" s="86">
        <v>224</v>
      </c>
      <c r="M21" s="86">
        <v>236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2030</v>
      </c>
      <c r="F22" s="86">
        <v>2528</v>
      </c>
      <c r="G22" s="86">
        <v>2057</v>
      </c>
      <c r="H22" s="87">
        <v>4102</v>
      </c>
      <c r="I22" s="86">
        <v>18583</v>
      </c>
      <c r="J22" s="88">
        <v>18583</v>
      </c>
      <c r="K22" s="86">
        <v>17994</v>
      </c>
      <c r="L22" s="86">
        <v>19133</v>
      </c>
      <c r="M22" s="86">
        <v>20047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25</v>
      </c>
      <c r="F23" s="86">
        <v>481</v>
      </c>
      <c r="G23" s="86">
        <v>1681</v>
      </c>
      <c r="H23" s="87">
        <v>135</v>
      </c>
      <c r="I23" s="86">
        <v>1050</v>
      </c>
      <c r="J23" s="88">
        <v>1050</v>
      </c>
      <c r="K23" s="86">
        <v>450</v>
      </c>
      <c r="L23" s="86">
        <v>320</v>
      </c>
      <c r="M23" s="86">
        <v>337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2</v>
      </c>
      <c r="L25" s="86">
        <v>2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36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21</v>
      </c>
      <c r="F29" s="86">
        <v>22</v>
      </c>
      <c r="G29" s="86">
        <v>113</v>
      </c>
      <c r="H29" s="87">
        <v>145</v>
      </c>
      <c r="I29" s="86">
        <v>145</v>
      </c>
      <c r="J29" s="88">
        <v>145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95</v>
      </c>
      <c r="F32" s="86">
        <v>175</v>
      </c>
      <c r="G32" s="86">
        <v>28</v>
      </c>
      <c r="H32" s="87">
        <v>64</v>
      </c>
      <c r="I32" s="86">
        <v>64</v>
      </c>
      <c r="J32" s="88">
        <v>64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</v>
      </c>
      <c r="F33" s="86">
        <v>31</v>
      </c>
      <c r="G33" s="86">
        <v>10</v>
      </c>
      <c r="H33" s="87">
        <v>19</v>
      </c>
      <c r="I33" s="86">
        <v>19</v>
      </c>
      <c r="J33" s="88">
        <v>19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58</v>
      </c>
      <c r="F37" s="86">
        <v>153</v>
      </c>
      <c r="G37" s="86">
        <v>144</v>
      </c>
      <c r="H37" s="87">
        <v>135</v>
      </c>
      <c r="I37" s="86">
        <v>216</v>
      </c>
      <c r="J37" s="88">
        <v>216</v>
      </c>
      <c r="K37" s="86">
        <v>366</v>
      </c>
      <c r="L37" s="86">
        <v>401</v>
      </c>
      <c r="M37" s="86">
        <v>423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2876</v>
      </c>
      <c r="F38" s="86">
        <v>2960</v>
      </c>
      <c r="G38" s="86">
        <v>2120</v>
      </c>
      <c r="H38" s="87">
        <v>2962</v>
      </c>
      <c r="I38" s="86">
        <v>3486</v>
      </c>
      <c r="J38" s="88">
        <v>3486</v>
      </c>
      <c r="K38" s="86">
        <v>1589</v>
      </c>
      <c r="L38" s="86">
        <v>1798</v>
      </c>
      <c r="M38" s="86">
        <v>1894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5454</v>
      </c>
      <c r="F39" s="86">
        <v>4943</v>
      </c>
      <c r="G39" s="86">
        <v>1279</v>
      </c>
      <c r="H39" s="87">
        <v>738</v>
      </c>
      <c r="I39" s="86">
        <v>1312</v>
      </c>
      <c r="J39" s="88">
        <v>1312</v>
      </c>
      <c r="K39" s="86">
        <v>1429</v>
      </c>
      <c r="L39" s="86">
        <v>1646</v>
      </c>
      <c r="M39" s="86">
        <v>1734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4527</v>
      </c>
      <c r="F40" s="86">
        <v>3655</v>
      </c>
      <c r="G40" s="86">
        <v>6947</v>
      </c>
      <c r="H40" s="87">
        <v>14301</v>
      </c>
      <c r="I40" s="86">
        <v>4770</v>
      </c>
      <c r="J40" s="88">
        <v>4770</v>
      </c>
      <c r="K40" s="86">
        <v>3201</v>
      </c>
      <c r="L40" s="86">
        <v>3742</v>
      </c>
      <c r="M40" s="86">
        <v>3940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191</v>
      </c>
      <c r="F41" s="86">
        <v>6</v>
      </c>
      <c r="G41" s="86">
        <v>387</v>
      </c>
      <c r="H41" s="87">
        <v>0</v>
      </c>
      <c r="I41" s="86">
        <v>2250</v>
      </c>
      <c r="J41" s="88">
        <v>2250</v>
      </c>
      <c r="K41" s="86">
        <v>0</v>
      </c>
      <c r="L41" s="86">
        <v>300</v>
      </c>
      <c r="M41" s="86">
        <v>316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3210</v>
      </c>
      <c r="F42" s="86">
        <v>4615</v>
      </c>
      <c r="G42" s="86">
        <v>4016</v>
      </c>
      <c r="H42" s="87">
        <v>7150</v>
      </c>
      <c r="I42" s="86">
        <v>7233</v>
      </c>
      <c r="J42" s="88">
        <v>7233</v>
      </c>
      <c r="K42" s="86">
        <v>7154</v>
      </c>
      <c r="L42" s="86">
        <v>7543</v>
      </c>
      <c r="M42" s="86">
        <v>7941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5840</v>
      </c>
      <c r="F43" s="86">
        <v>674</v>
      </c>
      <c r="G43" s="86">
        <v>1203</v>
      </c>
      <c r="H43" s="87">
        <v>1825</v>
      </c>
      <c r="I43" s="86">
        <v>3710</v>
      </c>
      <c r="J43" s="88">
        <v>3710</v>
      </c>
      <c r="K43" s="86">
        <v>5038</v>
      </c>
      <c r="L43" s="86">
        <v>3788</v>
      </c>
      <c r="M43" s="86">
        <v>3990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127</v>
      </c>
      <c r="F44" s="86">
        <v>712</v>
      </c>
      <c r="G44" s="86">
        <v>89</v>
      </c>
      <c r="H44" s="87">
        <v>187</v>
      </c>
      <c r="I44" s="86">
        <v>84</v>
      </c>
      <c r="J44" s="88">
        <v>84</v>
      </c>
      <c r="K44" s="86">
        <v>20</v>
      </c>
      <c r="L44" s="86">
        <v>20</v>
      </c>
      <c r="M44" s="86">
        <v>21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990</v>
      </c>
      <c r="F45" s="86">
        <v>858</v>
      </c>
      <c r="G45" s="86">
        <v>1380</v>
      </c>
      <c r="H45" s="87">
        <v>780</v>
      </c>
      <c r="I45" s="86">
        <v>1100</v>
      </c>
      <c r="J45" s="88">
        <v>1100</v>
      </c>
      <c r="K45" s="86">
        <v>560</v>
      </c>
      <c r="L45" s="86">
        <v>439</v>
      </c>
      <c r="M45" s="86">
        <v>462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</v>
      </c>
      <c r="F51" s="72">
        <f t="shared" ref="F51:M51" si="4">F52+F59+F62+F63+F64+F72+F73</f>
        <v>7076</v>
      </c>
      <c r="G51" s="72">
        <f t="shared" si="4"/>
        <v>19029</v>
      </c>
      <c r="H51" s="73">
        <f t="shared" si="4"/>
        <v>7003</v>
      </c>
      <c r="I51" s="72">
        <f t="shared" si="4"/>
        <v>13018</v>
      </c>
      <c r="J51" s="74">
        <f t="shared" si="4"/>
        <v>13018</v>
      </c>
      <c r="K51" s="72">
        <f t="shared" si="4"/>
        <v>20650</v>
      </c>
      <c r="L51" s="72">
        <f t="shared" si="4"/>
        <v>21500</v>
      </c>
      <c r="M51" s="72">
        <f t="shared" si="4"/>
        <v>22565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93</v>
      </c>
      <c r="F73" s="86">
        <f t="shared" ref="F73:M73" si="12">SUM(F74:F75)</f>
        <v>7076</v>
      </c>
      <c r="G73" s="86">
        <f t="shared" si="12"/>
        <v>19029</v>
      </c>
      <c r="H73" s="87">
        <f t="shared" si="12"/>
        <v>7003</v>
      </c>
      <c r="I73" s="86">
        <f t="shared" si="12"/>
        <v>13018</v>
      </c>
      <c r="J73" s="88">
        <f t="shared" si="12"/>
        <v>13018</v>
      </c>
      <c r="K73" s="86">
        <f t="shared" si="12"/>
        <v>20650</v>
      </c>
      <c r="L73" s="86">
        <f t="shared" si="12"/>
        <v>21500</v>
      </c>
      <c r="M73" s="86">
        <f t="shared" si="12"/>
        <v>22565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3</v>
      </c>
      <c r="I74" s="79">
        <v>3</v>
      </c>
      <c r="J74" s="81">
        <v>3</v>
      </c>
      <c r="K74" s="79">
        <v>3</v>
      </c>
      <c r="L74" s="79">
        <v>3</v>
      </c>
      <c r="M74" s="79">
        <v>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93</v>
      </c>
      <c r="F75" s="93">
        <v>7076</v>
      </c>
      <c r="G75" s="93">
        <v>19029</v>
      </c>
      <c r="H75" s="94">
        <v>7000</v>
      </c>
      <c r="I75" s="93">
        <v>13015</v>
      </c>
      <c r="J75" s="95">
        <v>13015</v>
      </c>
      <c r="K75" s="93">
        <v>20647</v>
      </c>
      <c r="L75" s="93">
        <v>21497</v>
      </c>
      <c r="M75" s="93">
        <v>22562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2533</v>
      </c>
      <c r="F77" s="72">
        <f t="shared" ref="F77:M77" si="13">F78+F81+F84+F85+F86+F87+F88</f>
        <v>903</v>
      </c>
      <c r="G77" s="72">
        <f t="shared" si="13"/>
        <v>10005</v>
      </c>
      <c r="H77" s="73">
        <f t="shared" si="13"/>
        <v>1332</v>
      </c>
      <c r="I77" s="72">
        <f t="shared" si="13"/>
        <v>2820</v>
      </c>
      <c r="J77" s="74">
        <f t="shared" si="13"/>
        <v>2820</v>
      </c>
      <c r="K77" s="72">
        <f t="shared" si="13"/>
        <v>16250</v>
      </c>
      <c r="L77" s="72">
        <f t="shared" si="13"/>
        <v>16977</v>
      </c>
      <c r="M77" s="72">
        <f t="shared" si="13"/>
        <v>17877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15000</v>
      </c>
      <c r="L78" s="100">
        <f t="shared" si="14"/>
        <v>15690</v>
      </c>
      <c r="M78" s="100">
        <f t="shared" si="14"/>
        <v>16522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15000</v>
      </c>
      <c r="L79" s="79">
        <v>15690</v>
      </c>
      <c r="M79" s="79">
        <v>16522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2205</v>
      </c>
      <c r="F81" s="86">
        <f t="shared" ref="F81:M81" si="15">SUM(F82:F83)</f>
        <v>903</v>
      </c>
      <c r="G81" s="86">
        <f t="shared" si="15"/>
        <v>2981</v>
      </c>
      <c r="H81" s="87">
        <f t="shared" si="15"/>
        <v>1332</v>
      </c>
      <c r="I81" s="86">
        <f t="shared" si="15"/>
        <v>2820</v>
      </c>
      <c r="J81" s="88">
        <f t="shared" si="15"/>
        <v>2820</v>
      </c>
      <c r="K81" s="86">
        <f t="shared" si="15"/>
        <v>1250</v>
      </c>
      <c r="L81" s="86">
        <f t="shared" si="15"/>
        <v>1287</v>
      </c>
      <c r="M81" s="86">
        <f t="shared" si="15"/>
        <v>1355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2205</v>
      </c>
      <c r="F83" s="93">
        <v>903</v>
      </c>
      <c r="G83" s="93">
        <v>2981</v>
      </c>
      <c r="H83" s="94">
        <v>1332</v>
      </c>
      <c r="I83" s="93">
        <v>2820</v>
      </c>
      <c r="J83" s="95">
        <v>2820</v>
      </c>
      <c r="K83" s="93">
        <v>1250</v>
      </c>
      <c r="L83" s="93">
        <v>1287</v>
      </c>
      <c r="M83" s="93">
        <v>1355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7018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328</v>
      </c>
      <c r="F88" s="86">
        <v>0</v>
      </c>
      <c r="G88" s="86">
        <v>6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20</v>
      </c>
      <c r="F90" s="72">
        <v>1</v>
      </c>
      <c r="G90" s="72">
        <v>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95275</v>
      </c>
      <c r="F92" s="46">
        <f t="shared" ref="F92:M92" si="16">F4+F51+F77+F90</f>
        <v>105504</v>
      </c>
      <c r="G92" s="46">
        <f t="shared" si="16"/>
        <v>144909</v>
      </c>
      <c r="H92" s="47">
        <f t="shared" si="16"/>
        <v>145209</v>
      </c>
      <c r="I92" s="46">
        <f t="shared" si="16"/>
        <v>173972</v>
      </c>
      <c r="J92" s="48">
        <f t="shared" si="16"/>
        <v>173972</v>
      </c>
      <c r="K92" s="46">
        <f t="shared" si="16"/>
        <v>194158</v>
      </c>
      <c r="L92" s="46">
        <f t="shared" si="16"/>
        <v>202332</v>
      </c>
      <c r="M92" s="46">
        <f t="shared" si="16"/>
        <v>215679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154</v>
      </c>
      <c r="F3" s="17" t="s">
        <v>155</v>
      </c>
      <c r="G3" s="17" t="s">
        <v>156</v>
      </c>
      <c r="H3" s="173" t="s">
        <v>157</v>
      </c>
      <c r="I3" s="174"/>
      <c r="J3" s="175"/>
      <c r="K3" s="17" t="s">
        <v>158</v>
      </c>
      <c r="L3" s="17" t="s">
        <v>160</v>
      </c>
      <c r="M3" s="17" t="s">
        <v>159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188790</v>
      </c>
      <c r="F4" s="72">
        <f t="shared" ref="F4:M4" si="0">F5+F8+F47</f>
        <v>206730</v>
      </c>
      <c r="G4" s="72">
        <f t="shared" si="0"/>
        <v>286651</v>
      </c>
      <c r="H4" s="73">
        <f t="shared" si="0"/>
        <v>248760</v>
      </c>
      <c r="I4" s="72">
        <f t="shared" si="0"/>
        <v>302074</v>
      </c>
      <c r="J4" s="74">
        <f t="shared" si="0"/>
        <v>302074</v>
      </c>
      <c r="K4" s="72">
        <f t="shared" si="0"/>
        <v>264503</v>
      </c>
      <c r="L4" s="72">
        <f t="shared" si="0"/>
        <v>272023</v>
      </c>
      <c r="M4" s="72">
        <f t="shared" si="0"/>
        <v>281733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26222</v>
      </c>
      <c r="F5" s="100">
        <f t="shared" ref="F5:M5" si="1">SUM(F6:F7)</f>
        <v>56314</v>
      </c>
      <c r="G5" s="100">
        <f t="shared" si="1"/>
        <v>101527</v>
      </c>
      <c r="H5" s="101">
        <f t="shared" si="1"/>
        <v>84721</v>
      </c>
      <c r="I5" s="100">
        <f t="shared" si="1"/>
        <v>90601</v>
      </c>
      <c r="J5" s="102">
        <f t="shared" si="1"/>
        <v>90601</v>
      </c>
      <c r="K5" s="100">
        <f t="shared" si="1"/>
        <v>99981</v>
      </c>
      <c r="L5" s="100">
        <f t="shared" si="1"/>
        <v>104855</v>
      </c>
      <c r="M5" s="100">
        <f t="shared" si="1"/>
        <v>106757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23401</v>
      </c>
      <c r="F6" s="79">
        <v>53270</v>
      </c>
      <c r="G6" s="79">
        <v>97999</v>
      </c>
      <c r="H6" s="80">
        <v>79832</v>
      </c>
      <c r="I6" s="79">
        <v>86256</v>
      </c>
      <c r="J6" s="81">
        <v>86256</v>
      </c>
      <c r="K6" s="79">
        <v>95509</v>
      </c>
      <c r="L6" s="79">
        <v>100427</v>
      </c>
      <c r="M6" s="79">
        <v>101864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2821</v>
      </c>
      <c r="F7" s="93">
        <v>3044</v>
      </c>
      <c r="G7" s="93">
        <v>3528</v>
      </c>
      <c r="H7" s="94">
        <v>4889</v>
      </c>
      <c r="I7" s="93">
        <v>4345</v>
      </c>
      <c r="J7" s="95">
        <v>4345</v>
      </c>
      <c r="K7" s="93">
        <v>4472</v>
      </c>
      <c r="L7" s="93">
        <v>4428</v>
      </c>
      <c r="M7" s="93">
        <v>4893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162568</v>
      </c>
      <c r="F8" s="100">
        <f t="shared" ref="F8:M8" si="2">SUM(F9:F46)</f>
        <v>150416</v>
      </c>
      <c r="G8" s="100">
        <f t="shared" si="2"/>
        <v>185124</v>
      </c>
      <c r="H8" s="101">
        <f t="shared" si="2"/>
        <v>164039</v>
      </c>
      <c r="I8" s="100">
        <f t="shared" si="2"/>
        <v>211473</v>
      </c>
      <c r="J8" s="102">
        <f t="shared" si="2"/>
        <v>211473</v>
      </c>
      <c r="K8" s="100">
        <f t="shared" si="2"/>
        <v>164522</v>
      </c>
      <c r="L8" s="100">
        <f t="shared" si="2"/>
        <v>167168</v>
      </c>
      <c r="M8" s="100">
        <f t="shared" si="2"/>
        <v>174976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1105</v>
      </c>
      <c r="F9" s="79">
        <v>858</v>
      </c>
      <c r="G9" s="79">
        <v>1457</v>
      </c>
      <c r="H9" s="80">
        <v>947</v>
      </c>
      <c r="I9" s="79">
        <v>1264</v>
      </c>
      <c r="J9" s="81">
        <v>1264</v>
      </c>
      <c r="K9" s="79">
        <v>1953</v>
      </c>
      <c r="L9" s="79">
        <v>2128</v>
      </c>
      <c r="M9" s="79">
        <v>2280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12945</v>
      </c>
      <c r="F10" s="86">
        <v>7113</v>
      </c>
      <c r="G10" s="86">
        <v>4260</v>
      </c>
      <c r="H10" s="87">
        <v>7537</v>
      </c>
      <c r="I10" s="86">
        <v>13872</v>
      </c>
      <c r="J10" s="88">
        <v>13872</v>
      </c>
      <c r="K10" s="86">
        <v>3970</v>
      </c>
      <c r="L10" s="86">
        <v>4505</v>
      </c>
      <c r="M10" s="86">
        <v>4744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146</v>
      </c>
      <c r="F11" s="86">
        <v>175</v>
      </c>
      <c r="G11" s="86">
        <v>108</v>
      </c>
      <c r="H11" s="87">
        <v>10194</v>
      </c>
      <c r="I11" s="86">
        <v>897</v>
      </c>
      <c r="J11" s="88">
        <v>897</v>
      </c>
      <c r="K11" s="86">
        <v>15078</v>
      </c>
      <c r="L11" s="86">
        <v>15933</v>
      </c>
      <c r="M11" s="86">
        <v>16812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159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</v>
      </c>
      <c r="G13" s="86">
        <v>0</v>
      </c>
      <c r="H13" s="87">
        <v>70</v>
      </c>
      <c r="I13" s="86">
        <v>260</v>
      </c>
      <c r="J13" s="88">
        <v>260</v>
      </c>
      <c r="K13" s="86">
        <v>280</v>
      </c>
      <c r="L13" s="86">
        <v>335</v>
      </c>
      <c r="M13" s="86">
        <v>353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11785</v>
      </c>
      <c r="F14" s="86">
        <v>4963</v>
      </c>
      <c r="G14" s="86">
        <v>3169</v>
      </c>
      <c r="H14" s="87">
        <v>3488</v>
      </c>
      <c r="I14" s="86">
        <v>7404</v>
      </c>
      <c r="J14" s="88">
        <v>7404</v>
      </c>
      <c r="K14" s="86">
        <v>12705</v>
      </c>
      <c r="L14" s="86">
        <v>11135</v>
      </c>
      <c r="M14" s="86">
        <v>12159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10648</v>
      </c>
      <c r="F15" s="86">
        <v>6</v>
      </c>
      <c r="G15" s="86">
        <v>473</v>
      </c>
      <c r="H15" s="87">
        <v>4313</v>
      </c>
      <c r="I15" s="86">
        <v>1555</v>
      </c>
      <c r="J15" s="88">
        <v>1555</v>
      </c>
      <c r="K15" s="86">
        <v>926</v>
      </c>
      <c r="L15" s="86">
        <v>950</v>
      </c>
      <c r="M15" s="86">
        <v>1060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9771</v>
      </c>
      <c r="F16" s="86">
        <v>17343</v>
      </c>
      <c r="G16" s="86">
        <v>24016</v>
      </c>
      <c r="H16" s="87">
        <v>33039</v>
      </c>
      <c r="I16" s="86">
        <v>26967</v>
      </c>
      <c r="J16" s="88">
        <v>26967</v>
      </c>
      <c r="K16" s="86">
        <v>26760</v>
      </c>
      <c r="L16" s="86">
        <v>27864</v>
      </c>
      <c r="M16" s="86">
        <v>31973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4706</v>
      </c>
      <c r="F17" s="86">
        <v>21607</v>
      </c>
      <c r="G17" s="86">
        <v>40929</v>
      </c>
      <c r="H17" s="87">
        <v>21554</v>
      </c>
      <c r="I17" s="86">
        <v>53449</v>
      </c>
      <c r="J17" s="88">
        <v>53449</v>
      </c>
      <c r="K17" s="86">
        <v>38789</v>
      </c>
      <c r="L17" s="86">
        <v>44345</v>
      </c>
      <c r="M17" s="86">
        <v>43589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4700</v>
      </c>
      <c r="I18" s="86">
        <v>4700</v>
      </c>
      <c r="J18" s="88">
        <v>4700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150</v>
      </c>
      <c r="I21" s="86">
        <v>37</v>
      </c>
      <c r="J21" s="88">
        <v>37</v>
      </c>
      <c r="K21" s="86">
        <v>150</v>
      </c>
      <c r="L21" s="86">
        <v>50</v>
      </c>
      <c r="M21" s="86">
        <v>105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74729</v>
      </c>
      <c r="F22" s="86">
        <v>27158</v>
      </c>
      <c r="G22" s="86">
        <v>20311</v>
      </c>
      <c r="H22" s="87">
        <v>20559</v>
      </c>
      <c r="I22" s="86">
        <v>34059</v>
      </c>
      <c r="J22" s="88">
        <v>34059</v>
      </c>
      <c r="K22" s="86">
        <v>21419</v>
      </c>
      <c r="L22" s="86">
        <v>15050</v>
      </c>
      <c r="M22" s="86">
        <v>13894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174</v>
      </c>
      <c r="F23" s="86">
        <v>18723</v>
      </c>
      <c r="G23" s="86">
        <v>14131</v>
      </c>
      <c r="H23" s="87">
        <v>8032</v>
      </c>
      <c r="I23" s="86">
        <v>7305</v>
      </c>
      <c r="J23" s="88">
        <v>7305</v>
      </c>
      <c r="K23" s="86">
        <v>1760</v>
      </c>
      <c r="L23" s="86">
        <v>1760</v>
      </c>
      <c r="M23" s="86">
        <v>2906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150</v>
      </c>
      <c r="I24" s="86">
        <v>150</v>
      </c>
      <c r="J24" s="88">
        <v>150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</v>
      </c>
      <c r="H25" s="87">
        <v>0</v>
      </c>
      <c r="I25" s="86">
        <v>-100</v>
      </c>
      <c r="J25" s="88">
        <v>-100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16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614</v>
      </c>
      <c r="F29" s="86">
        <v>838</v>
      </c>
      <c r="G29" s="86">
        <v>629</v>
      </c>
      <c r="H29" s="87">
        <v>843</v>
      </c>
      <c r="I29" s="86">
        <v>843</v>
      </c>
      <c r="J29" s="88">
        <v>843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1</v>
      </c>
      <c r="H30" s="87">
        <v>100</v>
      </c>
      <c r="I30" s="86">
        <v>100</v>
      </c>
      <c r="J30" s="88">
        <v>100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34</v>
      </c>
      <c r="F32" s="86">
        <v>3</v>
      </c>
      <c r="G32" s="86">
        <v>13</v>
      </c>
      <c r="H32" s="87">
        <v>1820</v>
      </c>
      <c r="I32" s="86">
        <v>1820</v>
      </c>
      <c r="J32" s="88">
        <v>1820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</v>
      </c>
      <c r="F33" s="86">
        <v>2</v>
      </c>
      <c r="G33" s="86">
        <v>2</v>
      </c>
      <c r="H33" s="87">
        <v>212</v>
      </c>
      <c r="I33" s="86">
        <v>212</v>
      </c>
      <c r="J33" s="88">
        <v>212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55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42</v>
      </c>
      <c r="F37" s="86">
        <v>1745</v>
      </c>
      <c r="G37" s="86">
        <v>3</v>
      </c>
      <c r="H37" s="87">
        <v>125</v>
      </c>
      <c r="I37" s="86">
        <v>1101</v>
      </c>
      <c r="J37" s="88">
        <v>1101</v>
      </c>
      <c r="K37" s="86">
        <v>1448</v>
      </c>
      <c r="L37" s="86">
        <v>961</v>
      </c>
      <c r="M37" s="86">
        <v>1060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2075</v>
      </c>
      <c r="F38" s="86">
        <v>3249</v>
      </c>
      <c r="G38" s="86">
        <v>3928</v>
      </c>
      <c r="H38" s="87">
        <v>10586</v>
      </c>
      <c r="I38" s="86">
        <v>3812</v>
      </c>
      <c r="J38" s="88">
        <v>3812</v>
      </c>
      <c r="K38" s="86">
        <v>2642</v>
      </c>
      <c r="L38" s="86">
        <v>2372</v>
      </c>
      <c r="M38" s="86">
        <v>2840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422</v>
      </c>
      <c r="F39" s="86">
        <v>491</v>
      </c>
      <c r="G39" s="86">
        <v>585</v>
      </c>
      <c r="H39" s="87">
        <v>813</v>
      </c>
      <c r="I39" s="86">
        <v>1030</v>
      </c>
      <c r="J39" s="88">
        <v>1030</v>
      </c>
      <c r="K39" s="86">
        <v>849</v>
      </c>
      <c r="L39" s="86">
        <v>907</v>
      </c>
      <c r="M39" s="86">
        <v>954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30</v>
      </c>
      <c r="F40" s="86">
        <v>6</v>
      </c>
      <c r="G40" s="86">
        <v>7</v>
      </c>
      <c r="H40" s="87">
        <v>0</v>
      </c>
      <c r="I40" s="86">
        <v>-1760</v>
      </c>
      <c r="J40" s="88">
        <v>-1760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5861</v>
      </c>
      <c r="F41" s="86">
        <v>8782</v>
      </c>
      <c r="G41" s="86">
        <v>6409</v>
      </c>
      <c r="H41" s="87">
        <v>9851</v>
      </c>
      <c r="I41" s="86">
        <v>13501</v>
      </c>
      <c r="J41" s="88">
        <v>13501</v>
      </c>
      <c r="K41" s="86">
        <v>9105</v>
      </c>
      <c r="L41" s="86">
        <v>9125</v>
      </c>
      <c r="M41" s="86">
        <v>9608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13731</v>
      </c>
      <c r="F42" s="86">
        <v>18806</v>
      </c>
      <c r="G42" s="86">
        <v>13595</v>
      </c>
      <c r="H42" s="87">
        <v>17751</v>
      </c>
      <c r="I42" s="86">
        <v>20636</v>
      </c>
      <c r="J42" s="88">
        <v>20636</v>
      </c>
      <c r="K42" s="86">
        <v>18511</v>
      </c>
      <c r="L42" s="86">
        <v>19667</v>
      </c>
      <c r="M42" s="86">
        <v>20136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89</v>
      </c>
      <c r="F43" s="86">
        <v>181</v>
      </c>
      <c r="G43" s="86">
        <v>27197</v>
      </c>
      <c r="H43" s="87">
        <v>1110</v>
      </c>
      <c r="I43" s="86">
        <v>667</v>
      </c>
      <c r="J43" s="88">
        <v>667</v>
      </c>
      <c r="K43" s="86">
        <v>981</v>
      </c>
      <c r="L43" s="86">
        <v>944</v>
      </c>
      <c r="M43" s="86">
        <v>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763</v>
      </c>
      <c r="F44" s="86">
        <v>882</v>
      </c>
      <c r="G44" s="86">
        <v>1041</v>
      </c>
      <c r="H44" s="87">
        <v>1530</v>
      </c>
      <c r="I44" s="86">
        <v>716</v>
      </c>
      <c r="J44" s="88">
        <v>716</v>
      </c>
      <c r="K44" s="86">
        <v>150</v>
      </c>
      <c r="L44" s="86">
        <v>158</v>
      </c>
      <c r="M44" s="86">
        <v>264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12722</v>
      </c>
      <c r="F45" s="86">
        <v>17428</v>
      </c>
      <c r="G45" s="86">
        <v>22778</v>
      </c>
      <c r="H45" s="87">
        <v>4565</v>
      </c>
      <c r="I45" s="86">
        <v>16976</v>
      </c>
      <c r="J45" s="88">
        <v>16976</v>
      </c>
      <c r="K45" s="86">
        <v>7046</v>
      </c>
      <c r="L45" s="86">
        <v>8979</v>
      </c>
      <c r="M45" s="86">
        <v>9245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76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36794</v>
      </c>
      <c r="F51" s="72">
        <f t="shared" ref="F51:M51" si="4">F52+F59+F62+F63+F64+F72+F73</f>
        <v>53394</v>
      </c>
      <c r="G51" s="72">
        <f t="shared" si="4"/>
        <v>70271</v>
      </c>
      <c r="H51" s="73">
        <f t="shared" si="4"/>
        <v>65026</v>
      </c>
      <c r="I51" s="72">
        <f t="shared" si="4"/>
        <v>70976</v>
      </c>
      <c r="J51" s="74">
        <f t="shared" si="4"/>
        <v>70976</v>
      </c>
      <c r="K51" s="72">
        <f t="shared" si="4"/>
        <v>71289</v>
      </c>
      <c r="L51" s="72">
        <f t="shared" si="4"/>
        <v>70641</v>
      </c>
      <c r="M51" s="72">
        <f t="shared" si="4"/>
        <v>74385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36688</v>
      </c>
      <c r="F59" s="100">
        <f t="shared" ref="F59:M59" si="8">SUM(F60:F61)</f>
        <v>41394</v>
      </c>
      <c r="G59" s="100">
        <f t="shared" si="8"/>
        <v>62235</v>
      </c>
      <c r="H59" s="101">
        <f t="shared" si="8"/>
        <v>65026</v>
      </c>
      <c r="I59" s="100">
        <f t="shared" si="8"/>
        <v>70976</v>
      </c>
      <c r="J59" s="102">
        <f t="shared" si="8"/>
        <v>70976</v>
      </c>
      <c r="K59" s="100">
        <f t="shared" si="8"/>
        <v>71289</v>
      </c>
      <c r="L59" s="100">
        <f t="shared" si="8"/>
        <v>70641</v>
      </c>
      <c r="M59" s="100">
        <f t="shared" si="8"/>
        <v>74385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36688</v>
      </c>
      <c r="F61" s="93">
        <v>41394</v>
      </c>
      <c r="G61" s="93">
        <v>62235</v>
      </c>
      <c r="H61" s="94">
        <v>65026</v>
      </c>
      <c r="I61" s="93">
        <v>70976</v>
      </c>
      <c r="J61" s="95">
        <v>70976</v>
      </c>
      <c r="K61" s="93">
        <v>71289</v>
      </c>
      <c r="L61" s="93">
        <v>70641</v>
      </c>
      <c r="M61" s="93">
        <v>74385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12000</v>
      </c>
      <c r="G72" s="86">
        <v>8030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106</v>
      </c>
      <c r="F73" s="86">
        <f t="shared" ref="F73:M73" si="12">SUM(F74:F75)</f>
        <v>0</v>
      </c>
      <c r="G73" s="86">
        <f t="shared" si="12"/>
        <v>6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106</v>
      </c>
      <c r="F75" s="93">
        <v>0</v>
      </c>
      <c r="G75" s="93">
        <v>6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1176</v>
      </c>
      <c r="F77" s="72">
        <f t="shared" ref="F77:M77" si="13">F78+F81+F84+F85+F86+F87+F88</f>
        <v>9211</v>
      </c>
      <c r="G77" s="72">
        <f t="shared" si="13"/>
        <v>17604</v>
      </c>
      <c r="H77" s="73">
        <f t="shared" si="13"/>
        <v>4905</v>
      </c>
      <c r="I77" s="72">
        <f t="shared" si="13"/>
        <v>9497</v>
      </c>
      <c r="J77" s="74">
        <f t="shared" si="13"/>
        <v>9497</v>
      </c>
      <c r="K77" s="72">
        <f t="shared" si="13"/>
        <v>5351</v>
      </c>
      <c r="L77" s="72">
        <f t="shared" si="13"/>
        <v>4605</v>
      </c>
      <c r="M77" s="72">
        <f t="shared" si="13"/>
        <v>4849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853</v>
      </c>
      <c r="F81" s="86">
        <f t="shared" ref="F81:M81" si="15">SUM(F82:F83)</f>
        <v>1221</v>
      </c>
      <c r="G81" s="86">
        <f t="shared" si="15"/>
        <v>313</v>
      </c>
      <c r="H81" s="87">
        <f t="shared" si="15"/>
        <v>40</v>
      </c>
      <c r="I81" s="86">
        <f t="shared" si="15"/>
        <v>682</v>
      </c>
      <c r="J81" s="88">
        <f t="shared" si="15"/>
        <v>682</v>
      </c>
      <c r="K81" s="86">
        <f t="shared" si="15"/>
        <v>291</v>
      </c>
      <c r="L81" s="86">
        <f t="shared" si="15"/>
        <v>543</v>
      </c>
      <c r="M81" s="86">
        <f t="shared" si="15"/>
        <v>572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853</v>
      </c>
      <c r="F83" s="93">
        <v>1221</v>
      </c>
      <c r="G83" s="93">
        <v>313</v>
      </c>
      <c r="H83" s="94">
        <v>40</v>
      </c>
      <c r="I83" s="93">
        <v>682</v>
      </c>
      <c r="J83" s="95">
        <v>682</v>
      </c>
      <c r="K83" s="93">
        <v>291</v>
      </c>
      <c r="L83" s="93">
        <v>543</v>
      </c>
      <c r="M83" s="93">
        <v>572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323</v>
      </c>
      <c r="F84" s="86">
        <v>1722</v>
      </c>
      <c r="G84" s="86">
        <v>10794</v>
      </c>
      <c r="H84" s="87">
        <v>4865</v>
      </c>
      <c r="I84" s="86">
        <v>8815</v>
      </c>
      <c r="J84" s="88">
        <v>8815</v>
      </c>
      <c r="K84" s="86">
        <v>5000</v>
      </c>
      <c r="L84" s="86">
        <v>4000</v>
      </c>
      <c r="M84" s="86">
        <v>4212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6268</v>
      </c>
      <c r="G88" s="86">
        <v>6497</v>
      </c>
      <c r="H88" s="87">
        <v>0</v>
      </c>
      <c r="I88" s="86">
        <v>0</v>
      </c>
      <c r="J88" s="88">
        <v>0</v>
      </c>
      <c r="K88" s="86">
        <v>60</v>
      </c>
      <c r="L88" s="86">
        <v>62</v>
      </c>
      <c r="M88" s="86">
        <v>65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34</v>
      </c>
      <c r="F90" s="72">
        <v>0</v>
      </c>
      <c r="G90" s="72">
        <v>23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226794</v>
      </c>
      <c r="F92" s="46">
        <f t="shared" ref="F92:M92" si="16">F4+F51+F77+F90</f>
        <v>269335</v>
      </c>
      <c r="G92" s="46">
        <f t="shared" si="16"/>
        <v>374549</v>
      </c>
      <c r="H92" s="47">
        <f t="shared" si="16"/>
        <v>318691</v>
      </c>
      <c r="I92" s="46">
        <f t="shared" si="16"/>
        <v>382547</v>
      </c>
      <c r="J92" s="48">
        <f t="shared" si="16"/>
        <v>382547</v>
      </c>
      <c r="K92" s="46">
        <f t="shared" si="16"/>
        <v>341143</v>
      </c>
      <c r="L92" s="46">
        <f t="shared" si="16"/>
        <v>347269</v>
      </c>
      <c r="M92" s="46">
        <f t="shared" si="16"/>
        <v>360967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161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101738</v>
      </c>
      <c r="D4" s="33">
        <v>110761</v>
      </c>
      <c r="E4" s="33">
        <v>156363</v>
      </c>
      <c r="F4" s="27">
        <v>156954</v>
      </c>
      <c r="G4" s="28">
        <v>205886</v>
      </c>
      <c r="H4" s="29">
        <v>205886</v>
      </c>
      <c r="I4" s="33">
        <v>205990</v>
      </c>
      <c r="J4" s="33">
        <v>174225</v>
      </c>
      <c r="K4" s="33">
        <v>180248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129</v>
      </c>
      <c r="C5" s="33">
        <v>95275</v>
      </c>
      <c r="D5" s="33">
        <v>105504</v>
      </c>
      <c r="E5" s="33">
        <v>144909</v>
      </c>
      <c r="F5" s="32">
        <v>145209</v>
      </c>
      <c r="G5" s="33">
        <v>173972</v>
      </c>
      <c r="H5" s="34">
        <v>173972</v>
      </c>
      <c r="I5" s="33">
        <v>194158</v>
      </c>
      <c r="J5" s="33">
        <v>202332</v>
      </c>
      <c r="K5" s="33">
        <v>215679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128</v>
      </c>
      <c r="C6" s="33">
        <v>226794</v>
      </c>
      <c r="D6" s="33">
        <v>269335</v>
      </c>
      <c r="E6" s="33">
        <v>374549</v>
      </c>
      <c r="F6" s="32">
        <v>318691</v>
      </c>
      <c r="G6" s="33">
        <v>382547</v>
      </c>
      <c r="H6" s="34">
        <v>382547</v>
      </c>
      <c r="I6" s="33">
        <v>341143</v>
      </c>
      <c r="J6" s="33">
        <v>347269</v>
      </c>
      <c r="K6" s="33">
        <v>360967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127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126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149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147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146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124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150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131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423807</v>
      </c>
      <c r="D19" s="46">
        <f t="shared" ref="D19:K19" si="1">SUM(D4:D18)</f>
        <v>485600</v>
      </c>
      <c r="E19" s="46">
        <f t="shared" si="1"/>
        <v>675821</v>
      </c>
      <c r="F19" s="47">
        <f t="shared" si="1"/>
        <v>620854</v>
      </c>
      <c r="G19" s="46">
        <f t="shared" si="1"/>
        <v>762405</v>
      </c>
      <c r="H19" s="48">
        <f t="shared" si="1"/>
        <v>762405</v>
      </c>
      <c r="I19" s="46">
        <f t="shared" si="1"/>
        <v>741291</v>
      </c>
      <c r="J19" s="46">
        <f t="shared" si="1"/>
        <v>723826</v>
      </c>
      <c r="K19" s="46">
        <f t="shared" si="1"/>
        <v>756894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</row>
    <row r="4" spans="1:27" s="23" customFormat="1" ht="12.75" customHeight="1" x14ac:dyDescent="0.25">
      <c r="A4" s="18"/>
      <c r="B4" s="19" t="s">
        <v>6</v>
      </c>
      <c r="C4" s="20">
        <f>SUM(C5:C7)</f>
        <v>374345</v>
      </c>
      <c r="D4" s="20">
        <f t="shared" ref="D4:K4" si="0">SUM(D5:D7)</f>
        <v>412292</v>
      </c>
      <c r="E4" s="20">
        <f t="shared" si="0"/>
        <v>539654</v>
      </c>
      <c r="F4" s="21">
        <f t="shared" si="0"/>
        <v>539712</v>
      </c>
      <c r="G4" s="20">
        <f t="shared" si="0"/>
        <v>655033</v>
      </c>
      <c r="H4" s="22">
        <f t="shared" si="0"/>
        <v>655033</v>
      </c>
      <c r="I4" s="20">
        <f t="shared" si="0"/>
        <v>623229</v>
      </c>
      <c r="J4" s="20">
        <f t="shared" si="0"/>
        <v>605316</v>
      </c>
      <c r="K4" s="20">
        <f t="shared" si="0"/>
        <v>632178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112663</v>
      </c>
      <c r="D5" s="28">
        <v>155307</v>
      </c>
      <c r="E5" s="28">
        <v>214117</v>
      </c>
      <c r="F5" s="27">
        <v>207417</v>
      </c>
      <c r="G5" s="28">
        <v>220417</v>
      </c>
      <c r="H5" s="29">
        <v>220417</v>
      </c>
      <c r="I5" s="28">
        <v>243907</v>
      </c>
      <c r="J5" s="28">
        <v>251963</v>
      </c>
      <c r="K5" s="29">
        <v>261163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261682</v>
      </c>
      <c r="D6" s="33">
        <v>256985</v>
      </c>
      <c r="E6" s="33">
        <v>325537</v>
      </c>
      <c r="F6" s="32">
        <v>332295</v>
      </c>
      <c r="G6" s="33">
        <v>434616</v>
      </c>
      <c r="H6" s="34">
        <v>434616</v>
      </c>
      <c r="I6" s="33">
        <v>379322</v>
      </c>
      <c r="J6" s="33">
        <v>353353</v>
      </c>
      <c r="K6" s="34">
        <v>371015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42035</v>
      </c>
      <c r="D8" s="20">
        <f t="shared" ref="D8:K8" si="1">SUM(D9:D15)</f>
        <v>61362</v>
      </c>
      <c r="E8" s="20">
        <f t="shared" si="1"/>
        <v>105527</v>
      </c>
      <c r="F8" s="21">
        <f t="shared" si="1"/>
        <v>73319</v>
      </c>
      <c r="G8" s="20">
        <f t="shared" si="1"/>
        <v>85284</v>
      </c>
      <c r="H8" s="22">
        <f t="shared" si="1"/>
        <v>85284</v>
      </c>
      <c r="I8" s="20">
        <f t="shared" si="1"/>
        <v>93272</v>
      </c>
      <c r="J8" s="20">
        <f t="shared" si="1"/>
        <v>93536</v>
      </c>
      <c r="K8" s="20">
        <f t="shared" si="1"/>
        <v>98418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18</v>
      </c>
      <c r="D9" s="28">
        <v>21</v>
      </c>
      <c r="E9" s="28">
        <v>15035</v>
      </c>
      <c r="F9" s="27">
        <v>12</v>
      </c>
      <c r="G9" s="28">
        <v>12</v>
      </c>
      <c r="H9" s="29">
        <v>12</v>
      </c>
      <c r="I9" s="28">
        <v>13</v>
      </c>
      <c r="J9" s="28">
        <v>14</v>
      </c>
      <c r="K9" s="29">
        <v>14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36688</v>
      </c>
      <c r="D10" s="33">
        <v>41394</v>
      </c>
      <c r="E10" s="33">
        <v>62235</v>
      </c>
      <c r="F10" s="32">
        <v>65026</v>
      </c>
      <c r="G10" s="33">
        <v>70976</v>
      </c>
      <c r="H10" s="34">
        <v>70976</v>
      </c>
      <c r="I10" s="33">
        <v>71289</v>
      </c>
      <c r="J10" s="33">
        <v>70641</v>
      </c>
      <c r="K10" s="34">
        <v>74385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12000</v>
      </c>
      <c r="E14" s="33">
        <v>8030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5329</v>
      </c>
      <c r="D15" s="36">
        <v>7947</v>
      </c>
      <c r="E15" s="36">
        <v>20227</v>
      </c>
      <c r="F15" s="35">
        <v>8281</v>
      </c>
      <c r="G15" s="36">
        <v>14296</v>
      </c>
      <c r="H15" s="37">
        <v>14296</v>
      </c>
      <c r="I15" s="36">
        <v>21970</v>
      </c>
      <c r="J15" s="36">
        <v>22881</v>
      </c>
      <c r="K15" s="37">
        <v>24019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7365</v>
      </c>
      <c r="D16" s="20">
        <f t="shared" ref="D16:K16" si="2">SUM(D17:D23)</f>
        <v>11939</v>
      </c>
      <c r="E16" s="20">
        <f t="shared" si="2"/>
        <v>30612</v>
      </c>
      <c r="F16" s="21">
        <f t="shared" si="2"/>
        <v>7823</v>
      </c>
      <c r="G16" s="20">
        <f t="shared" si="2"/>
        <v>22088</v>
      </c>
      <c r="H16" s="22">
        <f t="shared" si="2"/>
        <v>22088</v>
      </c>
      <c r="I16" s="20">
        <f t="shared" si="2"/>
        <v>24790</v>
      </c>
      <c r="J16" s="20">
        <f t="shared" si="2"/>
        <v>24974</v>
      </c>
      <c r="K16" s="20">
        <f t="shared" si="2"/>
        <v>26298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5</v>
      </c>
      <c r="F17" s="27">
        <v>0</v>
      </c>
      <c r="G17" s="28">
        <v>5701</v>
      </c>
      <c r="H17" s="29">
        <v>5701</v>
      </c>
      <c r="I17" s="28">
        <v>15697</v>
      </c>
      <c r="J17" s="28">
        <v>16417</v>
      </c>
      <c r="K17" s="29">
        <v>17288</v>
      </c>
    </row>
    <row r="18" spans="1:11" s="14" customFormat="1" ht="12.75" customHeight="1" x14ac:dyDescent="0.25">
      <c r="A18" s="25"/>
      <c r="B18" s="26" t="s">
        <v>23</v>
      </c>
      <c r="C18" s="32">
        <v>6712</v>
      </c>
      <c r="D18" s="33">
        <v>3949</v>
      </c>
      <c r="E18" s="33">
        <v>6279</v>
      </c>
      <c r="F18" s="32">
        <v>2708</v>
      </c>
      <c r="G18" s="33">
        <v>7572</v>
      </c>
      <c r="H18" s="34">
        <v>7572</v>
      </c>
      <c r="I18" s="33">
        <v>4033</v>
      </c>
      <c r="J18" s="33">
        <v>4233</v>
      </c>
      <c r="K18" s="34">
        <v>4457</v>
      </c>
    </row>
    <row r="19" spans="1:11" s="14" customFormat="1" ht="12.75" customHeight="1" x14ac:dyDescent="0.25">
      <c r="A19" s="25"/>
      <c r="B19" s="26" t="s">
        <v>24</v>
      </c>
      <c r="C19" s="32">
        <v>323</v>
      </c>
      <c r="D19" s="33">
        <v>1722</v>
      </c>
      <c r="E19" s="33">
        <v>10794</v>
      </c>
      <c r="F19" s="32">
        <v>4865</v>
      </c>
      <c r="G19" s="33">
        <v>8815</v>
      </c>
      <c r="H19" s="34">
        <v>8815</v>
      </c>
      <c r="I19" s="33">
        <v>5000</v>
      </c>
      <c r="J19" s="33">
        <v>4000</v>
      </c>
      <c r="K19" s="34">
        <v>4212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7018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330</v>
      </c>
      <c r="D23" s="36">
        <v>6268</v>
      </c>
      <c r="E23" s="36">
        <v>6516</v>
      </c>
      <c r="F23" s="35">
        <v>250</v>
      </c>
      <c r="G23" s="36">
        <v>0</v>
      </c>
      <c r="H23" s="37">
        <v>0</v>
      </c>
      <c r="I23" s="36">
        <v>60</v>
      </c>
      <c r="J23" s="36">
        <v>324</v>
      </c>
      <c r="K23" s="37">
        <v>341</v>
      </c>
    </row>
    <row r="24" spans="1:11" s="14" customFormat="1" ht="12.75" customHeight="1" x14ac:dyDescent="0.25">
      <c r="A24" s="25"/>
      <c r="B24" s="39" t="s">
        <v>29</v>
      </c>
      <c r="C24" s="20">
        <v>62</v>
      </c>
      <c r="D24" s="20">
        <v>7</v>
      </c>
      <c r="E24" s="20">
        <v>28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423807</v>
      </c>
      <c r="D26" s="46">
        <f t="shared" ref="D26:K26" si="3">+D4+D8+D16+D24</f>
        <v>485600</v>
      </c>
      <c r="E26" s="46">
        <f t="shared" si="3"/>
        <v>675821</v>
      </c>
      <c r="F26" s="47">
        <f t="shared" si="3"/>
        <v>620854</v>
      </c>
      <c r="G26" s="46">
        <f t="shared" si="3"/>
        <v>762405</v>
      </c>
      <c r="H26" s="48">
        <f t="shared" si="3"/>
        <v>762405</v>
      </c>
      <c r="I26" s="46">
        <f t="shared" si="3"/>
        <v>741291</v>
      </c>
      <c r="J26" s="46">
        <f t="shared" si="3"/>
        <v>723826</v>
      </c>
      <c r="K26" s="46">
        <f t="shared" si="3"/>
        <v>756894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  <c r="Z3" s="54" t="s">
        <v>32</v>
      </c>
    </row>
    <row r="4" spans="1:27" s="14" customFormat="1" ht="12.75" customHeight="1" x14ac:dyDescent="0.25">
      <c r="A4" s="25"/>
      <c r="B4" s="56" t="s">
        <v>132</v>
      </c>
      <c r="C4" s="33">
        <v>21317</v>
      </c>
      <c r="D4" s="33">
        <v>27416</v>
      </c>
      <c r="E4" s="33">
        <v>25873</v>
      </c>
      <c r="F4" s="27">
        <v>30099</v>
      </c>
      <c r="G4" s="28">
        <v>52598</v>
      </c>
      <c r="H4" s="29">
        <v>52598</v>
      </c>
      <c r="I4" s="33">
        <v>29786</v>
      </c>
      <c r="J4" s="33">
        <v>31074</v>
      </c>
      <c r="K4" s="33">
        <v>27781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133</v>
      </c>
      <c r="C5" s="33">
        <v>6943</v>
      </c>
      <c r="D5" s="33">
        <v>7852</v>
      </c>
      <c r="E5" s="33">
        <v>8746</v>
      </c>
      <c r="F5" s="32">
        <v>8432</v>
      </c>
      <c r="G5" s="33">
        <v>9532</v>
      </c>
      <c r="H5" s="34">
        <v>9532</v>
      </c>
      <c r="I5" s="33">
        <v>9618</v>
      </c>
      <c r="J5" s="33">
        <v>9529</v>
      </c>
      <c r="K5" s="33">
        <v>11719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134</v>
      </c>
      <c r="C6" s="33">
        <v>23051</v>
      </c>
      <c r="D6" s="33">
        <v>18470</v>
      </c>
      <c r="E6" s="33">
        <v>18491</v>
      </c>
      <c r="F6" s="32">
        <v>21806</v>
      </c>
      <c r="G6" s="33">
        <v>19806</v>
      </c>
      <c r="H6" s="34">
        <v>19806</v>
      </c>
      <c r="I6" s="33">
        <v>26651</v>
      </c>
      <c r="J6" s="33">
        <v>23020</v>
      </c>
      <c r="K6" s="33">
        <v>23398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135</v>
      </c>
      <c r="C7" s="33">
        <v>50427</v>
      </c>
      <c r="D7" s="33">
        <v>57023</v>
      </c>
      <c r="E7" s="33">
        <v>103253</v>
      </c>
      <c r="F7" s="32">
        <v>96617</v>
      </c>
      <c r="G7" s="33">
        <v>123950</v>
      </c>
      <c r="H7" s="34">
        <v>123950</v>
      </c>
      <c r="I7" s="33">
        <v>139935</v>
      </c>
      <c r="J7" s="33">
        <v>110602</v>
      </c>
      <c r="K7" s="33">
        <v>117350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101738</v>
      </c>
      <c r="D19" s="46">
        <f t="shared" ref="D19:K19" si="1">SUM(D4:D18)</f>
        <v>110761</v>
      </c>
      <c r="E19" s="46">
        <f t="shared" si="1"/>
        <v>156363</v>
      </c>
      <c r="F19" s="47">
        <f t="shared" si="1"/>
        <v>156954</v>
      </c>
      <c r="G19" s="46">
        <f t="shared" si="1"/>
        <v>205886</v>
      </c>
      <c r="H19" s="48">
        <f t="shared" si="1"/>
        <v>205886</v>
      </c>
      <c r="I19" s="46">
        <f t="shared" si="1"/>
        <v>205990</v>
      </c>
      <c r="J19" s="46">
        <f t="shared" si="1"/>
        <v>174225</v>
      </c>
      <c r="K19" s="46">
        <f t="shared" si="1"/>
        <v>180248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</row>
    <row r="4" spans="1:27" s="23" customFormat="1" ht="12.75" customHeight="1" x14ac:dyDescent="0.25">
      <c r="A4" s="18"/>
      <c r="B4" s="19" t="s">
        <v>6</v>
      </c>
      <c r="C4" s="20">
        <f>SUM(C5:C7)</f>
        <v>92926</v>
      </c>
      <c r="D4" s="20">
        <f t="shared" ref="D4:K4" si="0">SUM(D5:D7)</f>
        <v>108038</v>
      </c>
      <c r="E4" s="20">
        <f t="shared" si="0"/>
        <v>137133</v>
      </c>
      <c r="F4" s="21">
        <f t="shared" si="0"/>
        <v>154078</v>
      </c>
      <c r="G4" s="20">
        <f t="shared" si="0"/>
        <v>194825</v>
      </c>
      <c r="H4" s="22">
        <f t="shared" si="0"/>
        <v>194825</v>
      </c>
      <c r="I4" s="20">
        <f t="shared" si="0"/>
        <v>201468</v>
      </c>
      <c r="J4" s="20">
        <f t="shared" si="0"/>
        <v>169438</v>
      </c>
      <c r="K4" s="20">
        <f t="shared" si="0"/>
        <v>175208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43270</v>
      </c>
      <c r="D5" s="28">
        <v>50837</v>
      </c>
      <c r="E5" s="28">
        <v>56799</v>
      </c>
      <c r="F5" s="27">
        <v>62052</v>
      </c>
      <c r="G5" s="28">
        <v>68172</v>
      </c>
      <c r="H5" s="29">
        <v>68172</v>
      </c>
      <c r="I5" s="28">
        <v>78696</v>
      </c>
      <c r="J5" s="28">
        <v>79016</v>
      </c>
      <c r="K5" s="29">
        <v>81863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49656</v>
      </c>
      <c r="D6" s="33">
        <v>57201</v>
      </c>
      <c r="E6" s="33">
        <v>80334</v>
      </c>
      <c r="F6" s="32">
        <v>92026</v>
      </c>
      <c r="G6" s="33">
        <v>126653</v>
      </c>
      <c r="H6" s="34">
        <v>126653</v>
      </c>
      <c r="I6" s="33">
        <v>122772</v>
      </c>
      <c r="J6" s="33">
        <v>90422</v>
      </c>
      <c r="K6" s="34">
        <v>93345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5148</v>
      </c>
      <c r="D8" s="20">
        <f t="shared" ref="D8:K8" si="1">SUM(D9:D15)</f>
        <v>892</v>
      </c>
      <c r="E8" s="20">
        <f t="shared" si="1"/>
        <v>16227</v>
      </c>
      <c r="F8" s="21">
        <f t="shared" si="1"/>
        <v>1290</v>
      </c>
      <c r="G8" s="20">
        <f t="shared" si="1"/>
        <v>1290</v>
      </c>
      <c r="H8" s="22">
        <f t="shared" si="1"/>
        <v>1290</v>
      </c>
      <c r="I8" s="20">
        <f t="shared" si="1"/>
        <v>1333</v>
      </c>
      <c r="J8" s="20">
        <f t="shared" si="1"/>
        <v>1395</v>
      </c>
      <c r="K8" s="20">
        <f t="shared" si="1"/>
        <v>1468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18</v>
      </c>
      <c r="D9" s="28">
        <v>21</v>
      </c>
      <c r="E9" s="28">
        <v>15035</v>
      </c>
      <c r="F9" s="27">
        <v>12</v>
      </c>
      <c r="G9" s="28">
        <v>12</v>
      </c>
      <c r="H9" s="29">
        <v>12</v>
      </c>
      <c r="I9" s="28">
        <v>13</v>
      </c>
      <c r="J9" s="28">
        <v>14</v>
      </c>
      <c r="K9" s="29">
        <v>14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5130</v>
      </c>
      <c r="D15" s="36">
        <v>871</v>
      </c>
      <c r="E15" s="36">
        <v>1192</v>
      </c>
      <c r="F15" s="35">
        <v>1278</v>
      </c>
      <c r="G15" s="36">
        <v>1278</v>
      </c>
      <c r="H15" s="37">
        <v>1278</v>
      </c>
      <c r="I15" s="36">
        <v>1320</v>
      </c>
      <c r="J15" s="36">
        <v>1381</v>
      </c>
      <c r="K15" s="37">
        <v>1454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3656</v>
      </c>
      <c r="D16" s="20">
        <f t="shared" ref="D16:K16" si="2">SUM(D17:D23)</f>
        <v>1825</v>
      </c>
      <c r="E16" s="20">
        <f t="shared" si="2"/>
        <v>3003</v>
      </c>
      <c r="F16" s="21">
        <f t="shared" si="2"/>
        <v>1586</v>
      </c>
      <c r="G16" s="20">
        <f t="shared" si="2"/>
        <v>9771</v>
      </c>
      <c r="H16" s="22">
        <f t="shared" si="2"/>
        <v>9771</v>
      </c>
      <c r="I16" s="20">
        <f t="shared" si="2"/>
        <v>3189</v>
      </c>
      <c r="J16" s="20">
        <f t="shared" si="2"/>
        <v>3392</v>
      </c>
      <c r="K16" s="20">
        <f t="shared" si="2"/>
        <v>3572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5</v>
      </c>
      <c r="F17" s="27">
        <v>0</v>
      </c>
      <c r="G17" s="28">
        <v>5701</v>
      </c>
      <c r="H17" s="29">
        <v>5701</v>
      </c>
      <c r="I17" s="28">
        <v>697</v>
      </c>
      <c r="J17" s="28">
        <v>727</v>
      </c>
      <c r="K17" s="29">
        <v>766</v>
      </c>
    </row>
    <row r="18" spans="1:11" s="14" customFormat="1" ht="12.75" customHeight="1" x14ac:dyDescent="0.25">
      <c r="A18" s="25"/>
      <c r="B18" s="26" t="s">
        <v>23</v>
      </c>
      <c r="C18" s="32">
        <v>3654</v>
      </c>
      <c r="D18" s="33">
        <v>1825</v>
      </c>
      <c r="E18" s="33">
        <v>2985</v>
      </c>
      <c r="F18" s="32">
        <v>1336</v>
      </c>
      <c r="G18" s="33">
        <v>4070</v>
      </c>
      <c r="H18" s="34">
        <v>4070</v>
      </c>
      <c r="I18" s="33">
        <v>2492</v>
      </c>
      <c r="J18" s="33">
        <v>2403</v>
      </c>
      <c r="K18" s="34">
        <v>2530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</v>
      </c>
      <c r="D23" s="36">
        <v>0</v>
      </c>
      <c r="E23" s="36">
        <v>13</v>
      </c>
      <c r="F23" s="35">
        <v>250</v>
      </c>
      <c r="G23" s="36">
        <v>0</v>
      </c>
      <c r="H23" s="37">
        <v>0</v>
      </c>
      <c r="I23" s="36">
        <v>0</v>
      </c>
      <c r="J23" s="36">
        <v>262</v>
      </c>
      <c r="K23" s="37">
        <v>276</v>
      </c>
    </row>
    <row r="24" spans="1:11" s="14" customFormat="1" ht="12.75" customHeight="1" x14ac:dyDescent="0.25">
      <c r="A24" s="25"/>
      <c r="B24" s="39" t="s">
        <v>29</v>
      </c>
      <c r="C24" s="20">
        <v>8</v>
      </c>
      <c r="D24" s="20">
        <v>6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101738</v>
      </c>
      <c r="D26" s="46">
        <f t="shared" ref="D26:K26" si="3">+D4+D8+D16+D24</f>
        <v>110761</v>
      </c>
      <c r="E26" s="46">
        <f t="shared" si="3"/>
        <v>156363</v>
      </c>
      <c r="F26" s="47">
        <f t="shared" si="3"/>
        <v>156954</v>
      </c>
      <c r="G26" s="46">
        <f t="shared" si="3"/>
        <v>205886</v>
      </c>
      <c r="H26" s="48">
        <f t="shared" si="3"/>
        <v>205886</v>
      </c>
      <c r="I26" s="46">
        <f t="shared" si="3"/>
        <v>205990</v>
      </c>
      <c r="J26" s="46">
        <f t="shared" si="3"/>
        <v>174225</v>
      </c>
      <c r="K26" s="46">
        <f t="shared" si="3"/>
        <v>180248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  <c r="Z3" s="54" t="s">
        <v>32</v>
      </c>
    </row>
    <row r="4" spans="1:27" s="14" customFormat="1" ht="12.75" customHeight="1" x14ac:dyDescent="0.25">
      <c r="A4" s="25"/>
      <c r="B4" s="56" t="s">
        <v>136</v>
      </c>
      <c r="C4" s="33">
        <v>51811</v>
      </c>
      <c r="D4" s="33">
        <v>59308</v>
      </c>
      <c r="E4" s="33">
        <v>94065</v>
      </c>
      <c r="F4" s="27">
        <v>90881</v>
      </c>
      <c r="G4" s="28">
        <v>86539</v>
      </c>
      <c r="H4" s="29">
        <v>86539</v>
      </c>
      <c r="I4" s="33">
        <v>102035</v>
      </c>
      <c r="J4" s="33">
        <v>106139</v>
      </c>
      <c r="K4" s="33">
        <v>113796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137</v>
      </c>
      <c r="C5" s="33">
        <v>21016</v>
      </c>
      <c r="D5" s="33">
        <v>20393</v>
      </c>
      <c r="E5" s="33">
        <v>18778</v>
      </c>
      <c r="F5" s="32">
        <v>25729</v>
      </c>
      <c r="G5" s="33">
        <v>25491</v>
      </c>
      <c r="H5" s="34">
        <v>25491</v>
      </c>
      <c r="I5" s="33">
        <v>25366</v>
      </c>
      <c r="J5" s="33">
        <v>26092</v>
      </c>
      <c r="K5" s="33">
        <v>29581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138</v>
      </c>
      <c r="C6" s="33">
        <v>8512</v>
      </c>
      <c r="D6" s="33">
        <v>8594</v>
      </c>
      <c r="E6" s="33">
        <v>8892</v>
      </c>
      <c r="F6" s="32">
        <v>11456</v>
      </c>
      <c r="G6" s="33">
        <v>11746</v>
      </c>
      <c r="H6" s="34">
        <v>11746</v>
      </c>
      <c r="I6" s="33">
        <v>12156</v>
      </c>
      <c r="J6" s="33">
        <v>12714</v>
      </c>
      <c r="K6" s="33">
        <v>13388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139</v>
      </c>
      <c r="C7" s="33">
        <v>13936</v>
      </c>
      <c r="D7" s="33">
        <v>17209</v>
      </c>
      <c r="E7" s="33">
        <v>23174</v>
      </c>
      <c r="F7" s="32">
        <v>17143</v>
      </c>
      <c r="G7" s="33">
        <v>50196</v>
      </c>
      <c r="H7" s="34">
        <v>50196</v>
      </c>
      <c r="I7" s="33">
        <v>54601</v>
      </c>
      <c r="J7" s="33">
        <v>57387</v>
      </c>
      <c r="K7" s="33">
        <v>58914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95275</v>
      </c>
      <c r="D19" s="46">
        <f t="shared" ref="D19:K19" si="1">SUM(D4:D18)</f>
        <v>105504</v>
      </c>
      <c r="E19" s="46">
        <f t="shared" si="1"/>
        <v>144909</v>
      </c>
      <c r="F19" s="47">
        <f t="shared" si="1"/>
        <v>145209</v>
      </c>
      <c r="G19" s="46">
        <f t="shared" si="1"/>
        <v>173972</v>
      </c>
      <c r="H19" s="48">
        <f t="shared" si="1"/>
        <v>173972</v>
      </c>
      <c r="I19" s="46">
        <f t="shared" si="1"/>
        <v>194158</v>
      </c>
      <c r="J19" s="46">
        <f t="shared" si="1"/>
        <v>202332</v>
      </c>
      <c r="K19" s="46">
        <f t="shared" si="1"/>
        <v>215679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</row>
    <row r="4" spans="1:27" s="23" customFormat="1" ht="12.75" customHeight="1" x14ac:dyDescent="0.25">
      <c r="A4" s="18"/>
      <c r="B4" s="19" t="s">
        <v>6</v>
      </c>
      <c r="C4" s="20">
        <f>SUM(C5:C7)</f>
        <v>92629</v>
      </c>
      <c r="D4" s="20">
        <f t="shared" ref="D4:K4" si="0">SUM(D5:D7)</f>
        <v>97524</v>
      </c>
      <c r="E4" s="20">
        <f t="shared" si="0"/>
        <v>115870</v>
      </c>
      <c r="F4" s="21">
        <f t="shared" si="0"/>
        <v>136874</v>
      </c>
      <c r="G4" s="20">
        <f t="shared" si="0"/>
        <v>158134</v>
      </c>
      <c r="H4" s="22">
        <f t="shared" si="0"/>
        <v>158134</v>
      </c>
      <c r="I4" s="20">
        <f t="shared" si="0"/>
        <v>157258</v>
      </c>
      <c r="J4" s="20">
        <f t="shared" si="0"/>
        <v>163855</v>
      </c>
      <c r="K4" s="20">
        <f t="shared" si="0"/>
        <v>175237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43171</v>
      </c>
      <c r="D5" s="28">
        <v>48156</v>
      </c>
      <c r="E5" s="28">
        <v>55791</v>
      </c>
      <c r="F5" s="27">
        <v>60644</v>
      </c>
      <c r="G5" s="28">
        <v>61644</v>
      </c>
      <c r="H5" s="29">
        <v>61644</v>
      </c>
      <c r="I5" s="28">
        <v>65230</v>
      </c>
      <c r="J5" s="28">
        <v>68092</v>
      </c>
      <c r="K5" s="29">
        <v>72543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49458</v>
      </c>
      <c r="D6" s="33">
        <v>49368</v>
      </c>
      <c r="E6" s="33">
        <v>60079</v>
      </c>
      <c r="F6" s="32">
        <v>76230</v>
      </c>
      <c r="G6" s="33">
        <v>96490</v>
      </c>
      <c r="H6" s="34">
        <v>96490</v>
      </c>
      <c r="I6" s="33">
        <v>92028</v>
      </c>
      <c r="J6" s="33">
        <v>95763</v>
      </c>
      <c r="K6" s="34">
        <v>102694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</v>
      </c>
      <c r="D8" s="20">
        <f t="shared" ref="D8:K8" si="1">SUM(D9:D15)</f>
        <v>7076</v>
      </c>
      <c r="E8" s="20">
        <f t="shared" si="1"/>
        <v>19029</v>
      </c>
      <c r="F8" s="21">
        <f t="shared" si="1"/>
        <v>7003</v>
      </c>
      <c r="G8" s="20">
        <f t="shared" si="1"/>
        <v>13018</v>
      </c>
      <c r="H8" s="22">
        <f t="shared" si="1"/>
        <v>13018</v>
      </c>
      <c r="I8" s="20">
        <f t="shared" si="1"/>
        <v>20650</v>
      </c>
      <c r="J8" s="20">
        <f t="shared" si="1"/>
        <v>21500</v>
      </c>
      <c r="K8" s="20">
        <f t="shared" si="1"/>
        <v>22565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93</v>
      </c>
      <c r="D15" s="36">
        <v>7076</v>
      </c>
      <c r="E15" s="36">
        <v>19029</v>
      </c>
      <c r="F15" s="35">
        <v>7003</v>
      </c>
      <c r="G15" s="36">
        <v>13018</v>
      </c>
      <c r="H15" s="37">
        <v>13018</v>
      </c>
      <c r="I15" s="36">
        <v>20650</v>
      </c>
      <c r="J15" s="36">
        <v>21500</v>
      </c>
      <c r="K15" s="37">
        <v>22565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2533</v>
      </c>
      <c r="D16" s="20">
        <f t="shared" ref="D16:K16" si="2">SUM(D17:D23)</f>
        <v>903</v>
      </c>
      <c r="E16" s="20">
        <f t="shared" si="2"/>
        <v>10005</v>
      </c>
      <c r="F16" s="21">
        <f t="shared" si="2"/>
        <v>1332</v>
      </c>
      <c r="G16" s="20">
        <f t="shared" si="2"/>
        <v>2820</v>
      </c>
      <c r="H16" s="22">
        <f t="shared" si="2"/>
        <v>2820</v>
      </c>
      <c r="I16" s="20">
        <f t="shared" si="2"/>
        <v>16250</v>
      </c>
      <c r="J16" s="20">
        <f t="shared" si="2"/>
        <v>16977</v>
      </c>
      <c r="K16" s="20">
        <f t="shared" si="2"/>
        <v>17877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15000</v>
      </c>
      <c r="J17" s="28">
        <v>15690</v>
      </c>
      <c r="K17" s="29">
        <v>16522</v>
      </c>
    </row>
    <row r="18" spans="1:11" s="14" customFormat="1" ht="12.75" customHeight="1" x14ac:dyDescent="0.25">
      <c r="A18" s="25"/>
      <c r="B18" s="26" t="s">
        <v>23</v>
      </c>
      <c r="C18" s="32">
        <v>2205</v>
      </c>
      <c r="D18" s="33">
        <v>903</v>
      </c>
      <c r="E18" s="33">
        <v>2981</v>
      </c>
      <c r="F18" s="32">
        <v>1332</v>
      </c>
      <c r="G18" s="33">
        <v>2820</v>
      </c>
      <c r="H18" s="34">
        <v>2820</v>
      </c>
      <c r="I18" s="33">
        <v>1250</v>
      </c>
      <c r="J18" s="33">
        <v>1287</v>
      </c>
      <c r="K18" s="34">
        <v>1355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7018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328</v>
      </c>
      <c r="D23" s="36">
        <v>0</v>
      </c>
      <c r="E23" s="36">
        <v>6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20</v>
      </c>
      <c r="D24" s="20">
        <v>1</v>
      </c>
      <c r="E24" s="20">
        <v>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95275</v>
      </c>
      <c r="D26" s="46">
        <f t="shared" ref="D26:K26" si="3">+D4+D8+D16+D24</f>
        <v>105504</v>
      </c>
      <c r="E26" s="46">
        <f t="shared" si="3"/>
        <v>144909</v>
      </c>
      <c r="F26" s="47">
        <f t="shared" si="3"/>
        <v>145209</v>
      </c>
      <c r="G26" s="46">
        <f t="shared" si="3"/>
        <v>173972</v>
      </c>
      <c r="H26" s="48">
        <f t="shared" si="3"/>
        <v>173972</v>
      </c>
      <c r="I26" s="46">
        <f t="shared" si="3"/>
        <v>194158</v>
      </c>
      <c r="J26" s="46">
        <f t="shared" si="3"/>
        <v>202332</v>
      </c>
      <c r="K26" s="46">
        <f t="shared" si="3"/>
        <v>215679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70486</v>
      </c>
      <c r="D4" s="33">
        <v>76611</v>
      </c>
      <c r="E4" s="33">
        <v>75584</v>
      </c>
      <c r="F4" s="27">
        <v>75349</v>
      </c>
      <c r="G4" s="28">
        <v>80769</v>
      </c>
      <c r="H4" s="29">
        <v>80769</v>
      </c>
      <c r="I4" s="33">
        <v>84818</v>
      </c>
      <c r="J4" s="33">
        <v>85824</v>
      </c>
      <c r="K4" s="33">
        <v>88131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4628</v>
      </c>
      <c r="D5" s="33">
        <v>8444</v>
      </c>
      <c r="E5" s="33">
        <v>13167</v>
      </c>
      <c r="F5" s="32">
        <v>6218</v>
      </c>
      <c r="G5" s="33">
        <v>9198</v>
      </c>
      <c r="H5" s="34">
        <v>9198</v>
      </c>
      <c r="I5" s="33">
        <v>10936</v>
      </c>
      <c r="J5" s="33">
        <v>12445</v>
      </c>
      <c r="K5" s="33">
        <v>9946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142</v>
      </c>
      <c r="C6" s="33">
        <v>27983</v>
      </c>
      <c r="D6" s="33">
        <v>43834</v>
      </c>
      <c r="E6" s="33">
        <v>50343</v>
      </c>
      <c r="F6" s="32">
        <v>57049</v>
      </c>
      <c r="G6" s="33">
        <v>66559</v>
      </c>
      <c r="H6" s="34">
        <v>66559</v>
      </c>
      <c r="I6" s="33">
        <v>57588</v>
      </c>
      <c r="J6" s="33">
        <v>59548</v>
      </c>
      <c r="K6" s="33">
        <v>65863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143</v>
      </c>
      <c r="C7" s="33">
        <v>23565</v>
      </c>
      <c r="D7" s="33">
        <v>86596</v>
      </c>
      <c r="E7" s="33">
        <v>177924</v>
      </c>
      <c r="F7" s="32">
        <v>112796</v>
      </c>
      <c r="G7" s="33">
        <v>155172</v>
      </c>
      <c r="H7" s="34">
        <v>155172</v>
      </c>
      <c r="I7" s="33">
        <v>120230</v>
      </c>
      <c r="J7" s="33">
        <v>124819</v>
      </c>
      <c r="K7" s="33">
        <v>128968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144</v>
      </c>
      <c r="C8" s="33">
        <v>52504</v>
      </c>
      <c r="D8" s="33">
        <v>53850</v>
      </c>
      <c r="E8" s="33">
        <v>57531</v>
      </c>
      <c r="F8" s="32">
        <v>67279</v>
      </c>
      <c r="G8" s="33">
        <v>70849</v>
      </c>
      <c r="H8" s="34">
        <v>70849</v>
      </c>
      <c r="I8" s="33">
        <v>67571</v>
      </c>
      <c r="J8" s="33">
        <v>64633</v>
      </c>
      <c r="K8" s="33">
        <v>68059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145</v>
      </c>
      <c r="C9" s="33">
        <v>47628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226794</v>
      </c>
      <c r="D19" s="46">
        <f t="shared" ref="D19:K19" si="1">SUM(D4:D18)</f>
        <v>269335</v>
      </c>
      <c r="E19" s="46">
        <f t="shared" si="1"/>
        <v>374549</v>
      </c>
      <c r="F19" s="47">
        <f t="shared" si="1"/>
        <v>318691</v>
      </c>
      <c r="G19" s="46">
        <f t="shared" si="1"/>
        <v>382547</v>
      </c>
      <c r="H19" s="48">
        <f t="shared" si="1"/>
        <v>382547</v>
      </c>
      <c r="I19" s="46">
        <f t="shared" si="1"/>
        <v>341143</v>
      </c>
      <c r="J19" s="46">
        <f t="shared" si="1"/>
        <v>347269</v>
      </c>
      <c r="K19" s="46">
        <f t="shared" si="1"/>
        <v>360967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154</v>
      </c>
      <c r="D3" s="17" t="s">
        <v>155</v>
      </c>
      <c r="E3" s="17" t="s">
        <v>156</v>
      </c>
      <c r="F3" s="173" t="s">
        <v>157</v>
      </c>
      <c r="G3" s="174"/>
      <c r="H3" s="175"/>
      <c r="I3" s="17" t="s">
        <v>158</v>
      </c>
      <c r="J3" s="17" t="s">
        <v>160</v>
      </c>
      <c r="K3" s="17" t="s">
        <v>159</v>
      </c>
    </row>
    <row r="4" spans="1:27" s="23" customFormat="1" ht="12.75" customHeight="1" x14ac:dyDescent="0.25">
      <c r="A4" s="18"/>
      <c r="B4" s="19" t="s">
        <v>6</v>
      </c>
      <c r="C4" s="20">
        <f>SUM(C5:C7)</f>
        <v>188790</v>
      </c>
      <c r="D4" s="20">
        <f t="shared" ref="D4:K4" si="0">SUM(D5:D7)</f>
        <v>206730</v>
      </c>
      <c r="E4" s="20">
        <f t="shared" si="0"/>
        <v>286651</v>
      </c>
      <c r="F4" s="21">
        <f t="shared" si="0"/>
        <v>248760</v>
      </c>
      <c r="G4" s="20">
        <f t="shared" si="0"/>
        <v>302074</v>
      </c>
      <c r="H4" s="22">
        <f t="shared" si="0"/>
        <v>302074</v>
      </c>
      <c r="I4" s="20">
        <f t="shared" si="0"/>
        <v>264503</v>
      </c>
      <c r="J4" s="20">
        <f t="shared" si="0"/>
        <v>272023</v>
      </c>
      <c r="K4" s="20">
        <f t="shared" si="0"/>
        <v>281733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26222</v>
      </c>
      <c r="D5" s="28">
        <v>56314</v>
      </c>
      <c r="E5" s="28">
        <v>101527</v>
      </c>
      <c r="F5" s="27">
        <v>84721</v>
      </c>
      <c r="G5" s="28">
        <v>90601</v>
      </c>
      <c r="H5" s="29">
        <v>90601</v>
      </c>
      <c r="I5" s="28">
        <v>99981</v>
      </c>
      <c r="J5" s="28">
        <v>104855</v>
      </c>
      <c r="K5" s="29">
        <v>106757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162568</v>
      </c>
      <c r="D6" s="33">
        <v>150416</v>
      </c>
      <c r="E6" s="33">
        <v>185124</v>
      </c>
      <c r="F6" s="32">
        <v>164039</v>
      </c>
      <c r="G6" s="33">
        <v>211473</v>
      </c>
      <c r="H6" s="34">
        <v>211473</v>
      </c>
      <c r="I6" s="33">
        <v>164522</v>
      </c>
      <c r="J6" s="33">
        <v>167168</v>
      </c>
      <c r="K6" s="34">
        <v>174976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36794</v>
      </c>
      <c r="D8" s="20">
        <f t="shared" ref="D8:K8" si="1">SUM(D9:D15)</f>
        <v>53394</v>
      </c>
      <c r="E8" s="20">
        <f t="shared" si="1"/>
        <v>70271</v>
      </c>
      <c r="F8" s="21">
        <f t="shared" si="1"/>
        <v>65026</v>
      </c>
      <c r="G8" s="20">
        <f t="shared" si="1"/>
        <v>70976</v>
      </c>
      <c r="H8" s="22">
        <f t="shared" si="1"/>
        <v>70976</v>
      </c>
      <c r="I8" s="20">
        <f t="shared" si="1"/>
        <v>71289</v>
      </c>
      <c r="J8" s="20">
        <f t="shared" si="1"/>
        <v>70641</v>
      </c>
      <c r="K8" s="20">
        <f t="shared" si="1"/>
        <v>74385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36688</v>
      </c>
      <c r="D10" s="33">
        <v>41394</v>
      </c>
      <c r="E10" s="33">
        <v>62235</v>
      </c>
      <c r="F10" s="32">
        <v>65026</v>
      </c>
      <c r="G10" s="33">
        <v>70976</v>
      </c>
      <c r="H10" s="34">
        <v>70976</v>
      </c>
      <c r="I10" s="33">
        <v>71289</v>
      </c>
      <c r="J10" s="33">
        <v>70641</v>
      </c>
      <c r="K10" s="34">
        <v>74385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12000</v>
      </c>
      <c r="E14" s="33">
        <v>8030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106</v>
      </c>
      <c r="D15" s="36">
        <v>0</v>
      </c>
      <c r="E15" s="36">
        <v>6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1176</v>
      </c>
      <c r="D16" s="20">
        <f t="shared" ref="D16:K16" si="2">SUM(D17:D23)</f>
        <v>9211</v>
      </c>
      <c r="E16" s="20">
        <f t="shared" si="2"/>
        <v>17604</v>
      </c>
      <c r="F16" s="21">
        <f t="shared" si="2"/>
        <v>4905</v>
      </c>
      <c r="G16" s="20">
        <f t="shared" si="2"/>
        <v>9497</v>
      </c>
      <c r="H16" s="22">
        <f t="shared" si="2"/>
        <v>9497</v>
      </c>
      <c r="I16" s="20">
        <f t="shared" si="2"/>
        <v>5351</v>
      </c>
      <c r="J16" s="20">
        <f t="shared" si="2"/>
        <v>4605</v>
      </c>
      <c r="K16" s="20">
        <f t="shared" si="2"/>
        <v>4849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853</v>
      </c>
      <c r="D18" s="33">
        <v>1221</v>
      </c>
      <c r="E18" s="33">
        <v>313</v>
      </c>
      <c r="F18" s="32">
        <v>40</v>
      </c>
      <c r="G18" s="33">
        <v>682</v>
      </c>
      <c r="H18" s="34">
        <v>682</v>
      </c>
      <c r="I18" s="33">
        <v>291</v>
      </c>
      <c r="J18" s="33">
        <v>543</v>
      </c>
      <c r="K18" s="34">
        <v>572</v>
      </c>
    </row>
    <row r="19" spans="1:11" s="14" customFormat="1" ht="12.75" customHeight="1" x14ac:dyDescent="0.25">
      <c r="A19" s="25"/>
      <c r="B19" s="26" t="s">
        <v>24</v>
      </c>
      <c r="C19" s="32">
        <v>323</v>
      </c>
      <c r="D19" s="33">
        <v>1722</v>
      </c>
      <c r="E19" s="33">
        <v>10794</v>
      </c>
      <c r="F19" s="32">
        <v>4865</v>
      </c>
      <c r="G19" s="33">
        <v>8815</v>
      </c>
      <c r="H19" s="34">
        <v>8815</v>
      </c>
      <c r="I19" s="33">
        <v>5000</v>
      </c>
      <c r="J19" s="33">
        <v>4000</v>
      </c>
      <c r="K19" s="34">
        <v>4212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6268</v>
      </c>
      <c r="E23" s="36">
        <v>6497</v>
      </c>
      <c r="F23" s="35">
        <v>0</v>
      </c>
      <c r="G23" s="36">
        <v>0</v>
      </c>
      <c r="H23" s="37">
        <v>0</v>
      </c>
      <c r="I23" s="36">
        <v>60</v>
      </c>
      <c r="J23" s="36">
        <v>62</v>
      </c>
      <c r="K23" s="37">
        <v>65</v>
      </c>
    </row>
    <row r="24" spans="1:11" s="14" customFormat="1" ht="12.75" customHeight="1" x14ac:dyDescent="0.25">
      <c r="A24" s="25"/>
      <c r="B24" s="39" t="s">
        <v>29</v>
      </c>
      <c r="C24" s="20">
        <v>34</v>
      </c>
      <c r="D24" s="20">
        <v>0</v>
      </c>
      <c r="E24" s="20">
        <v>23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226794</v>
      </c>
      <c r="D26" s="46">
        <f t="shared" ref="D26:K26" si="3">+D4+D8+D16+D24</f>
        <v>269335</v>
      </c>
      <c r="E26" s="46">
        <f t="shared" si="3"/>
        <v>374549</v>
      </c>
      <c r="F26" s="47">
        <f t="shared" si="3"/>
        <v>318691</v>
      </c>
      <c r="G26" s="46">
        <f t="shared" si="3"/>
        <v>382547</v>
      </c>
      <c r="H26" s="48">
        <f t="shared" si="3"/>
        <v>382547</v>
      </c>
      <c r="I26" s="46">
        <f t="shared" si="3"/>
        <v>341143</v>
      </c>
      <c r="J26" s="46">
        <f t="shared" si="3"/>
        <v>347269</v>
      </c>
      <c r="K26" s="46">
        <f t="shared" si="3"/>
        <v>360967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2014-05-29T13:12:49Z</dcterms:created>
  <dcterms:modified xsi:type="dcterms:W3CDTF">2014-05-30T09:24:37Z</dcterms:modified>
</cp:coreProperties>
</file>